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Q 2023\"/>
    </mc:Choice>
  </mc:AlternateContent>
  <xr:revisionPtr revIDLastSave="0" documentId="13_ncr:1_{44B60968-C71B-4DBC-8681-0467FE9275DF}" xr6:coauthVersionLast="47" xr6:coauthVersionMax="47" xr10:uidLastSave="{00000000-0000-0000-0000-000000000000}"/>
  <bookViews>
    <workbookView xWindow="-108" yWindow="-108" windowWidth="23256" windowHeight="13176" tabRatio="867" activeTab="12" xr2:uid="{00000000-000D-0000-FFFF-FFFF00000000}"/>
  </bookViews>
  <sheets>
    <sheet name="Acceptances" sheetId="15" r:id="rId1"/>
    <sheet name="Print Open Colour" sheetId="3" r:id="rId2"/>
    <sheet name="Print Open Mono" sheetId="4" r:id="rId3"/>
    <sheet name="Print People (Colour or Mono)" sheetId="5" r:id="rId4"/>
    <sheet name="Print Nature (Colour)" sheetId="6" r:id="rId5"/>
    <sheet name="Print Social Documentary (Mono)" sheetId="7" r:id="rId6"/>
    <sheet name="Print Creative (Colour or Mono)" sheetId="8" r:id="rId7"/>
    <sheet name="PDI Open Colour" sheetId="9" r:id="rId8"/>
    <sheet name="PDI Open Mono" sheetId="10" r:id="rId9"/>
    <sheet name="PDI People (Colour or Mono)" sheetId="11" r:id="rId10"/>
    <sheet name="PDI Nature (Colour)" sheetId="12" r:id="rId11"/>
    <sheet name="PDI Social Documentary (Mono)" sheetId="13" r:id="rId12"/>
    <sheet name="PDI Creative (Colour or Mono)" sheetId="14" r:id="rId13"/>
  </sheets>
  <externalReferences>
    <externalReference r:id="rId1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5" l="1"/>
  <c r="L13" i="15"/>
  <c r="K13" i="15"/>
  <c r="J13" i="15"/>
  <c r="I13" i="15"/>
  <c r="H13" i="15"/>
  <c r="G13" i="15"/>
  <c r="F13" i="15"/>
  <c r="E13" i="15"/>
  <c r="D13" i="15"/>
  <c r="C13" i="15"/>
  <c r="B13" i="15"/>
  <c r="M22" i="15"/>
  <c r="M20" i="15"/>
  <c r="M19" i="15"/>
  <c r="M17" i="15"/>
  <c r="M14" i="15"/>
  <c r="M12" i="15"/>
  <c r="M11" i="15"/>
  <c r="M10" i="15"/>
  <c r="M9" i="15"/>
  <c r="M8" i="15"/>
  <c r="M6" i="15"/>
  <c r="M4" i="15"/>
  <c r="M3" i="15"/>
  <c r="L22" i="15"/>
  <c r="L20" i="15"/>
  <c r="L19" i="15"/>
  <c r="L17" i="15"/>
  <c r="L14" i="15"/>
  <c r="L12" i="15"/>
  <c r="L11" i="15"/>
  <c r="L10" i="15"/>
  <c r="L9" i="15"/>
  <c r="L8" i="15"/>
  <c r="L6" i="15"/>
  <c r="L4" i="15"/>
  <c r="L3" i="15"/>
  <c r="K22" i="15"/>
  <c r="K20" i="15"/>
  <c r="K19" i="15"/>
  <c r="K17" i="15"/>
  <c r="K14" i="15"/>
  <c r="K12" i="15"/>
  <c r="K11" i="15"/>
  <c r="K10" i="15"/>
  <c r="K9" i="15"/>
  <c r="K8" i="15"/>
  <c r="K6" i="15"/>
  <c r="K4" i="15"/>
  <c r="K3" i="15"/>
  <c r="J22" i="15"/>
  <c r="J20" i="15"/>
  <c r="J19" i="15"/>
  <c r="J17" i="15"/>
  <c r="J14" i="15"/>
  <c r="J12" i="15"/>
  <c r="J11" i="15"/>
  <c r="J10" i="15"/>
  <c r="J9" i="15"/>
  <c r="J8" i="15"/>
  <c r="J6" i="15"/>
  <c r="J4" i="15"/>
  <c r="J3" i="15"/>
  <c r="I22" i="15"/>
  <c r="I20" i="15"/>
  <c r="I19" i="15"/>
  <c r="I17" i="15"/>
  <c r="I14" i="15"/>
  <c r="I12" i="15"/>
  <c r="I11" i="15"/>
  <c r="I10" i="15"/>
  <c r="I9" i="15"/>
  <c r="I8" i="15"/>
  <c r="I6" i="15"/>
  <c r="I4" i="15"/>
  <c r="I3" i="15"/>
  <c r="H22" i="15"/>
  <c r="H20" i="15"/>
  <c r="H19" i="15"/>
  <c r="H17" i="15"/>
  <c r="H14" i="15"/>
  <c r="H12" i="15"/>
  <c r="H11" i="15"/>
  <c r="H10" i="15"/>
  <c r="H9" i="15"/>
  <c r="H8" i="15"/>
  <c r="H6" i="15"/>
  <c r="H4" i="15"/>
  <c r="H3" i="15"/>
  <c r="B4" i="15"/>
  <c r="B6" i="15"/>
  <c r="B8" i="15"/>
  <c r="B9" i="15"/>
  <c r="B10" i="15"/>
  <c r="B11" i="15"/>
  <c r="B12" i="15"/>
  <c r="B14" i="15"/>
  <c r="B17" i="15"/>
  <c r="B19" i="15"/>
  <c r="B20" i="15"/>
  <c r="B22" i="15"/>
  <c r="B3" i="15"/>
  <c r="G22" i="15"/>
  <c r="G20" i="15"/>
  <c r="G19" i="15"/>
  <c r="G17" i="15"/>
  <c r="G14" i="15"/>
  <c r="G12" i="15"/>
  <c r="G11" i="15"/>
  <c r="G10" i="15"/>
  <c r="G9" i="15"/>
  <c r="G8" i="15"/>
  <c r="G6" i="15"/>
  <c r="G4" i="15"/>
  <c r="G3" i="15"/>
  <c r="F22" i="15"/>
  <c r="F20" i="15"/>
  <c r="F19" i="15"/>
  <c r="F17" i="15"/>
  <c r="F14" i="15"/>
  <c r="F12" i="15"/>
  <c r="F11" i="15"/>
  <c r="F10" i="15"/>
  <c r="F9" i="15"/>
  <c r="F8" i="15"/>
  <c r="F6" i="15"/>
  <c r="F4" i="15"/>
  <c r="F3" i="15"/>
  <c r="E22" i="15"/>
  <c r="E20" i="15"/>
  <c r="E19" i="15"/>
  <c r="E17" i="15"/>
  <c r="E14" i="15"/>
  <c r="E12" i="15"/>
  <c r="E11" i="15"/>
  <c r="E10" i="15"/>
  <c r="E9" i="15"/>
  <c r="E8" i="15"/>
  <c r="E6" i="15"/>
  <c r="E4" i="15"/>
  <c r="E3" i="15"/>
  <c r="D22" i="15"/>
  <c r="D20" i="15"/>
  <c r="D19" i="15"/>
  <c r="D17" i="15"/>
  <c r="D14" i="15"/>
  <c r="D12" i="15"/>
  <c r="D11" i="15"/>
  <c r="D10" i="15"/>
  <c r="D9" i="15"/>
  <c r="D8" i="15"/>
  <c r="D6" i="15"/>
  <c r="D4" i="15"/>
  <c r="D3" i="15"/>
  <c r="C22" i="15"/>
  <c r="C20" i="15"/>
  <c r="C19" i="15"/>
  <c r="C17" i="15"/>
  <c r="C14" i="15"/>
  <c r="C12" i="15"/>
  <c r="C11" i="15"/>
  <c r="C10" i="15"/>
  <c r="C9" i="15"/>
  <c r="C8" i="15"/>
  <c r="C6" i="15"/>
  <c r="C4" i="15"/>
  <c r="C3" i="15"/>
  <c r="A15" i="3"/>
  <c r="G18" i="3"/>
  <c r="G17" i="3"/>
  <c r="G19" i="3" s="1"/>
  <c r="A15" i="4"/>
  <c r="G18" i="4"/>
  <c r="G17" i="4"/>
  <c r="G19" i="4" s="1"/>
  <c r="G13" i="5"/>
  <c r="G12" i="5"/>
  <c r="G14" i="5" s="1"/>
  <c r="G14" i="6"/>
  <c r="G13" i="6"/>
  <c r="G15" i="6" s="1"/>
  <c r="G12" i="7"/>
  <c r="G11" i="7"/>
  <c r="G13" i="7" s="1"/>
  <c r="A9" i="7"/>
  <c r="A13" i="8"/>
  <c r="G16" i="8"/>
  <c r="G15" i="8"/>
  <c r="A80" i="9"/>
  <c r="G91" i="9"/>
  <c r="G90" i="9"/>
  <c r="G89" i="9"/>
  <c r="G88" i="9"/>
  <c r="G87" i="9"/>
  <c r="G86" i="9"/>
  <c r="G85" i="9"/>
  <c r="G84" i="9"/>
  <c r="G83" i="9"/>
  <c r="G82" i="9"/>
  <c r="G75" i="10"/>
  <c r="G74" i="10"/>
  <c r="G73" i="10"/>
  <c r="G72" i="10"/>
  <c r="G71" i="10"/>
  <c r="G70" i="10"/>
  <c r="G69" i="10"/>
  <c r="G68" i="10"/>
  <c r="A66" i="10"/>
  <c r="G62" i="11"/>
  <c r="G61" i="11"/>
  <c r="G60" i="11"/>
  <c r="G59" i="11"/>
  <c r="G58" i="11"/>
  <c r="G57" i="11"/>
  <c r="G56" i="11"/>
  <c r="A54" i="11"/>
  <c r="G82" i="12"/>
  <c r="G81" i="12"/>
  <c r="G80" i="12"/>
  <c r="G79" i="12"/>
  <c r="G78" i="12"/>
  <c r="G77" i="12"/>
  <c r="G76" i="12"/>
  <c r="G75" i="12"/>
  <c r="G74" i="12"/>
  <c r="A71" i="12"/>
  <c r="G73" i="12"/>
  <c r="G47" i="13"/>
  <c r="G46" i="13"/>
  <c r="G45" i="13"/>
  <c r="G44" i="13"/>
  <c r="G43" i="13"/>
  <c r="A41" i="13"/>
  <c r="G49" i="14"/>
  <c r="A41" i="14"/>
  <c r="G45" i="14"/>
  <c r="G44" i="14"/>
  <c r="G48" i="14"/>
  <c r="G47" i="14"/>
  <c r="G46" i="14"/>
  <c r="G43" i="14"/>
  <c r="C10" i="5"/>
  <c r="C11" i="5" s="1"/>
  <c r="C16" i="3"/>
  <c r="C15" i="3"/>
  <c r="C15" i="4"/>
  <c r="C16" i="4" s="1"/>
  <c r="C11" i="6"/>
  <c r="C12" i="6" s="1"/>
  <c r="C9" i="7"/>
  <c r="C10" i="7" s="1"/>
  <c r="C14" i="8"/>
  <c r="C13" i="8"/>
  <c r="C80" i="9"/>
  <c r="C81" i="9" s="1"/>
  <c r="C66" i="10"/>
  <c r="C67" i="10" s="1"/>
  <c r="C54" i="11"/>
  <c r="C55" i="11" s="1"/>
  <c r="C71" i="12"/>
  <c r="C72" i="12" s="1"/>
  <c r="C41" i="13"/>
  <c r="C42" i="13" s="1"/>
  <c r="C42" i="14"/>
  <c r="C41" i="14"/>
  <c r="N13" i="15" l="1"/>
  <c r="N14" i="15"/>
  <c r="N6" i="15"/>
  <c r="N8" i="15"/>
  <c r="N11" i="15"/>
  <c r="N12" i="15"/>
  <c r="N10" i="15"/>
  <c r="N4" i="15"/>
  <c r="N3" i="15"/>
  <c r="N9" i="15"/>
  <c r="N19" i="15"/>
  <c r="N22" i="15"/>
  <c r="N20" i="15"/>
  <c r="N17" i="15"/>
  <c r="C24" i="15"/>
  <c r="L24" i="15"/>
  <c r="M24" i="15"/>
  <c r="K24" i="15"/>
  <c r="J24" i="15"/>
  <c r="I24" i="15"/>
  <c r="H24" i="15"/>
  <c r="G24" i="15"/>
  <c r="F24" i="15"/>
  <c r="E24" i="15"/>
  <c r="D24" i="15"/>
  <c r="B24" i="15"/>
  <c r="G92" i="9"/>
  <c r="G17" i="8"/>
  <c r="G76" i="10"/>
  <c r="G63" i="11"/>
  <c r="G83" i="12"/>
  <c r="G49" i="13"/>
  <c r="N24" i="15" l="1"/>
</calcChain>
</file>

<file path=xl/sharedStrings.xml><?xml version="1.0" encoding="utf-8"?>
<sst xmlns="http://schemas.openxmlformats.org/spreadsheetml/2006/main" count="1495" uniqueCount="465">
  <si>
    <t>Award</t>
  </si>
  <si>
    <t>Rank</t>
  </si>
  <si>
    <t>Score</t>
  </si>
  <si>
    <t>Title</t>
  </si>
  <si>
    <t>Name</t>
  </si>
  <si>
    <t>Club</t>
  </si>
  <si>
    <t>1st Place</t>
  </si>
  <si>
    <t>Painting with Last Light</t>
  </si>
  <si>
    <t>Heleen Daniels</t>
  </si>
  <si>
    <t>BRISBANE CAMERA GROUP</t>
  </si>
  <si>
    <t>3rd Place</t>
  </si>
  <si>
    <t>Another Hot Day in the Desert</t>
  </si>
  <si>
    <t>2nd Place</t>
  </si>
  <si>
    <t>Coral Sea</t>
  </si>
  <si>
    <t>Alastair Keith Fincham</t>
  </si>
  <si>
    <t>QUEENSLAND CAMERA GROUP (BRISBANE)</t>
  </si>
  <si>
    <t>Love in the Air</t>
  </si>
  <si>
    <t>Chayvis Zhang</t>
  </si>
  <si>
    <t>Sunset Buoys</t>
  </si>
  <si>
    <t>Monette Gardiner</t>
  </si>
  <si>
    <t>ASPLEY CAMERA CLUB INC</t>
  </si>
  <si>
    <t>Lakeside Impression</t>
  </si>
  <si>
    <t>The Path to Fantasy Land</t>
  </si>
  <si>
    <t>Twitlight</t>
  </si>
  <si>
    <t>Late Night Icecream</t>
  </si>
  <si>
    <t>Gabrielle Chisholm</t>
  </si>
  <si>
    <t>Sunset Cruise</t>
  </si>
  <si>
    <t>Rock Scrap Yard</t>
  </si>
  <si>
    <t>Starlight</t>
  </si>
  <si>
    <t>Night Out at Southbank</t>
  </si>
  <si>
    <t>The Steel Vortex</t>
  </si>
  <si>
    <t>Late Night Ljubljana</t>
  </si>
  <si>
    <t>Delta</t>
  </si>
  <si>
    <t>Leaving This Earth Now</t>
  </si>
  <si>
    <t>Flying in Formation</t>
  </si>
  <si>
    <t>Snorting Zebra</t>
  </si>
  <si>
    <t>An Eagles Vantage</t>
  </si>
  <si>
    <t>Tale of 2 Bridges</t>
  </si>
  <si>
    <t>Discovering</t>
  </si>
  <si>
    <t>Candlelit Reflections</t>
  </si>
  <si>
    <t>Jess Lee</t>
  </si>
  <si>
    <t>ROCKHAMPTON PHOTOGRAPHY CLUB INC</t>
  </si>
  <si>
    <t>Young Ladies</t>
  </si>
  <si>
    <t>Happy New Born</t>
  </si>
  <si>
    <t>Portrait of Issy</t>
  </si>
  <si>
    <t>Innocent</t>
  </si>
  <si>
    <t>Up Chagi</t>
  </si>
  <si>
    <t>World Weary</t>
  </si>
  <si>
    <t>Haidri</t>
  </si>
  <si>
    <t>Calvin Dreaming</t>
  </si>
  <si>
    <t>Big Ears</t>
  </si>
  <si>
    <t>Time Out</t>
  </si>
  <si>
    <t>A Tender Moment</t>
  </si>
  <si>
    <t>I See You</t>
  </si>
  <si>
    <t>Golden Orb- the Business End</t>
  </si>
  <si>
    <t>What is That Smell</t>
  </si>
  <si>
    <t>On Carrion Watch</t>
  </si>
  <si>
    <t>Onyourmarks Go</t>
  </si>
  <si>
    <t>Nuts and Smiles_</t>
  </si>
  <si>
    <t>Thinking of a Better Life</t>
  </si>
  <si>
    <t>Anxious - We Need Sales</t>
  </si>
  <si>
    <t>Whistling Cost Effective Fuel</t>
  </si>
  <si>
    <t>Dancing in the Park</t>
  </si>
  <si>
    <t>Hello Old Friend</t>
  </si>
  <si>
    <t>Imperfect Ballerina</t>
  </si>
  <si>
    <t>Ethan</t>
  </si>
  <si>
    <t>Sassy Red-8352</t>
  </si>
  <si>
    <t>Beglitched</t>
  </si>
  <si>
    <t>Can You Hear the Tree Drum</t>
  </si>
  <si>
    <t>Motion</t>
  </si>
  <si>
    <t>Skater Boy Icm</t>
  </si>
  <si>
    <t>Salt Lake Drone</t>
  </si>
  <si>
    <t>Self Portrait with 25 Pinhole Camera</t>
  </si>
  <si>
    <t>Home Run</t>
  </si>
  <si>
    <t>Waterfall</t>
  </si>
  <si>
    <t>Alison Hall</t>
  </si>
  <si>
    <t>SUNSHINE COAST PHOTOGRAPHY CLUB</t>
  </si>
  <si>
    <t>Brisbane Sky Line</t>
  </si>
  <si>
    <t>Sinusoidal Tides</t>
  </si>
  <si>
    <t>Herb and Spice</t>
  </si>
  <si>
    <t>Julie Fearnley Colour Mono Creative</t>
  </si>
  <si>
    <t>GYMPIE CAMERA CLUB</t>
  </si>
  <si>
    <t>The Church by the Lake</t>
  </si>
  <si>
    <t>Waiting at the Dock</t>
  </si>
  <si>
    <t>Janet Richardson</t>
  </si>
  <si>
    <t>MT GRAVATT PHOTOGRAPHIC SOCIETY</t>
  </si>
  <si>
    <t>Albatross</t>
  </si>
  <si>
    <t>Stacey Nicholas</t>
  </si>
  <si>
    <t>MACKAY CAMERA GROUP</t>
  </si>
  <si>
    <t>Forgotten Treasure</t>
  </si>
  <si>
    <t>It Was About the Vase</t>
  </si>
  <si>
    <t>Blue Gate</t>
  </si>
  <si>
    <t>Img_7002-v3 Crop Time for Tea</t>
  </si>
  <si>
    <t>Rear Beauty</t>
  </si>
  <si>
    <t>Judith Bear</t>
  </si>
  <si>
    <t>GOLD COAST PHOTOGRAPHIC SOCIETY</t>
  </si>
  <si>
    <t>Golden Gate Strait</t>
  </si>
  <si>
    <t>Ryan Tutor</t>
  </si>
  <si>
    <t>HERVEY BAY PHOTOGRAPHY CLUB</t>
  </si>
  <si>
    <t>Please Buy</t>
  </si>
  <si>
    <t>Margaret Jean Kemmery</t>
  </si>
  <si>
    <t>Dancing Lights</t>
  </si>
  <si>
    <t>Old bridge rebuilt - Mostar</t>
  </si>
  <si>
    <t>Desert Dunes</t>
  </si>
  <si>
    <t>Margaret Flower</t>
  </si>
  <si>
    <t>Sunrise at MT Coot Tha</t>
  </si>
  <si>
    <t>Under Pier</t>
  </si>
  <si>
    <t>Mt Mulligan Sunrise</t>
  </si>
  <si>
    <t>The Elite Swim Start</t>
  </si>
  <si>
    <t>Valmae Ypinazar</t>
  </si>
  <si>
    <t>Montecollina Dawn</t>
  </si>
  <si>
    <t>Margo Wade</t>
  </si>
  <si>
    <t>The Bond</t>
  </si>
  <si>
    <t>Yellowtulip</t>
  </si>
  <si>
    <t>Debra Rychvalsky</t>
  </si>
  <si>
    <t>CABOOLTURE PHOTOGRAPHY CLUB</t>
  </si>
  <si>
    <t>The Swimmer</t>
  </si>
  <si>
    <t>Emerald Waters</t>
  </si>
  <si>
    <t>The Vastness of Nature</t>
  </si>
  <si>
    <t>Rush Hour</t>
  </si>
  <si>
    <t>Dover Light (1 of 1)</t>
  </si>
  <si>
    <t>Joy Marie Barron</t>
  </si>
  <si>
    <t>Fraser Island Sunset</t>
  </si>
  <si>
    <t>Sheila Peake</t>
  </si>
  <si>
    <t>Bellsofoia</t>
  </si>
  <si>
    <t>Crimson Gold</t>
  </si>
  <si>
    <t>Harry Posadas</t>
  </si>
  <si>
    <t>Urangan Pier SZ 1200 202303mar_0444 Copy</t>
  </si>
  <si>
    <t>Heather Crawford</t>
  </si>
  <si>
    <t>Morning Glow</t>
  </si>
  <si>
    <t>Ball of Colour</t>
  </si>
  <si>
    <t>Sand Pumping Pier</t>
  </si>
  <si>
    <t>Pano Glasshouse</t>
  </si>
  <si>
    <t>Robert Vallance</t>
  </si>
  <si>
    <t>Misty Morning</t>
  </si>
  <si>
    <t>Conversations on a Pier</t>
  </si>
  <si>
    <t>MT Wellington</t>
  </si>
  <si>
    <t>Ridge to Ridge, Namib Desert</t>
  </si>
  <si>
    <t>Quiet Loch (1 of 1)</t>
  </si>
  <si>
    <t>Rainy Day Colour</t>
  </si>
  <si>
    <t>Fishermansbastion</t>
  </si>
  <si>
    <t>Fishing Boat</t>
  </si>
  <si>
    <t>Scarred</t>
  </si>
  <si>
    <t>A Nighttime Cruise</t>
  </si>
  <si>
    <t>She See's in Her Crystal Ball</t>
  </si>
  <si>
    <t>Lynnie Hutchins</t>
  </si>
  <si>
    <t>CREATIVE SHOTS PHOTO CLUB (Mackay)</t>
  </si>
  <si>
    <t>Dunes and Pinnacles</t>
  </si>
  <si>
    <t>Rhonda McGlynn</t>
  </si>
  <si>
    <t>TOWNSVILLE PHOTOGRAPHY CLUB INC</t>
  </si>
  <si>
    <t>Halo Around Mudlo SZ 1200 150622 Copy</t>
  </si>
  <si>
    <t>The Geometry of Light and Shadow</t>
  </si>
  <si>
    <t>Late Shadows (1 of 1)</t>
  </si>
  <si>
    <t>Banksiabeach</t>
  </si>
  <si>
    <t>Bungle Bungles</t>
  </si>
  <si>
    <t>Satin Streamers</t>
  </si>
  <si>
    <t>High Key Feather SZ 1080 Framed Img_9711_0246 Copy 3</t>
  </si>
  <si>
    <t>Badwater Basin</t>
  </si>
  <si>
    <t>Dried Foods</t>
  </si>
  <si>
    <t>Golden Hour at the Weyba Tree</t>
  </si>
  <si>
    <t>Isolation</t>
  </si>
  <si>
    <t>Roosting About</t>
  </si>
  <si>
    <t>The Glow of Evening</t>
  </si>
  <si>
    <t>Blue City Living</t>
  </si>
  <si>
    <t>Sunset on the Harbour</t>
  </si>
  <si>
    <t>Jane Taylor</t>
  </si>
  <si>
    <t>Canola</t>
  </si>
  <si>
    <t>Suzanne Mulligan</t>
  </si>
  <si>
    <t>Holi Colour Festival</t>
  </si>
  <si>
    <t>A Passage Back Through Time</t>
  </si>
  <si>
    <t>Noosa River</t>
  </si>
  <si>
    <t>Brave Bold Fungi</t>
  </si>
  <si>
    <t>Constructing the Nest</t>
  </si>
  <si>
    <t>Natures Natural Beauty SZ1200 2021img_8633-edit</t>
  </si>
  <si>
    <t>Impressionistic Sunset</t>
  </si>
  <si>
    <t>JC Slaughter Falls, MT Coot-tha</t>
  </si>
  <si>
    <t>Painting by God</t>
  </si>
  <si>
    <t>Early Morning Blues</t>
  </si>
  <si>
    <t>Solar Startup</t>
  </si>
  <si>
    <t>Graham Bowden</t>
  </si>
  <si>
    <t>Lake Wyaralong</t>
  </si>
  <si>
    <t>Elegance</t>
  </si>
  <si>
    <t>Strike</t>
  </si>
  <si>
    <t>Dealer's Choice</t>
  </si>
  <si>
    <t>Weathered</t>
  </si>
  <si>
    <t>Full Moon Rising</t>
  </si>
  <si>
    <t>Rocky Shore 2 (1 of 1)</t>
  </si>
  <si>
    <t>Bush Track SZ 1200_202313mar_0606 Copy 2</t>
  </si>
  <si>
    <t>The Shearers Dining Room (1 of 1)</t>
  </si>
  <si>
    <t>Chief Cockatoo</t>
  </si>
  <si>
    <t>I'll Lasso You</t>
  </si>
  <si>
    <t>Going Back</t>
  </si>
  <si>
    <t>Glacier Bay</t>
  </si>
  <si>
    <t>A Slow Day</t>
  </si>
  <si>
    <t>Lake Wyralong Reflections,</t>
  </si>
  <si>
    <t>Seeking Forgiveness</t>
  </si>
  <si>
    <t>Kangaroo Point Cliff Top B W</t>
  </si>
  <si>
    <t>The Crown</t>
  </si>
  <si>
    <t>Soaring High</t>
  </si>
  <si>
    <t>Subterranean Shapes</t>
  </si>
  <si>
    <t>Serenity at Falls</t>
  </si>
  <si>
    <t>Shadow Walking</t>
  </si>
  <si>
    <t>Hot Chips on the Radar</t>
  </si>
  <si>
    <t>Skill of Wood Turning</t>
  </si>
  <si>
    <t>Seagull Farewell</t>
  </si>
  <si>
    <t>Waiting and Watching.</t>
  </si>
  <si>
    <t>Biker (1 of 1)</t>
  </si>
  <si>
    <t>Almost Harnessed SZ 1080 Img_9314 Copy 1</t>
  </si>
  <si>
    <t>Hiding</t>
  </si>
  <si>
    <t>Night Walker</t>
  </si>
  <si>
    <t>Dickabram Bridge Img_2798 (2)-edit Copy 1200</t>
  </si>
  <si>
    <t>High Noon</t>
  </si>
  <si>
    <t>Storm Front</t>
  </si>
  <si>
    <t>Hills and Mountains</t>
  </si>
  <si>
    <t>Pierpylons</t>
  </si>
  <si>
    <t>Longreach Station</t>
  </si>
  <si>
    <t>The Magnificent</t>
  </si>
  <si>
    <t>Joshua Collins</t>
  </si>
  <si>
    <t>Focus</t>
  </si>
  <si>
    <t>Recording music</t>
  </si>
  <si>
    <t>Coffee Dreaming</t>
  </si>
  <si>
    <t>Barnicle Tree</t>
  </si>
  <si>
    <t>Heading Out (1 of 1)</t>
  </si>
  <si>
    <t>Brisbane at Night</t>
  </si>
  <si>
    <t>Ant's Nest</t>
  </si>
  <si>
    <t>The Mighty Boab</t>
  </si>
  <si>
    <t>George St. 275 CBD,</t>
  </si>
  <si>
    <t>Should I Move?</t>
  </si>
  <si>
    <t>Facade KG Square ,dscf5320.jpeg</t>
  </si>
  <si>
    <t>Get in Line.jpg</t>
  </si>
  <si>
    <t>Grazingcows</t>
  </si>
  <si>
    <t>Alien Creature</t>
  </si>
  <si>
    <t>Artistry of a Waterfall</t>
  </si>
  <si>
    <t>Rainy Day</t>
  </si>
  <si>
    <t>Winning Hand</t>
  </si>
  <si>
    <t>Hassan II Mosque - Casablanca</t>
  </si>
  <si>
    <t>Contrasts</t>
  </si>
  <si>
    <t>Grecian Look.jpg</t>
  </si>
  <si>
    <t>Pretender</t>
  </si>
  <si>
    <t>Where's Wally</t>
  </si>
  <si>
    <t>Morning Light</t>
  </si>
  <si>
    <t>The Hero</t>
  </si>
  <si>
    <t>Almost Gone</t>
  </si>
  <si>
    <t>Puzzles of Nature</t>
  </si>
  <si>
    <t>Wooroolin Wetlands SZ 1200 Border Img_9468 Copy 2</t>
  </si>
  <si>
    <t>Ethereal</t>
  </si>
  <si>
    <t>Contemplation</t>
  </si>
  <si>
    <t>Don't Turn the Lights Out</t>
  </si>
  <si>
    <t>She Caught Me</t>
  </si>
  <si>
    <t>The Eyes of a Fighter</t>
  </si>
  <si>
    <t>Fancy a drink?</t>
  </si>
  <si>
    <t>First Time Dad</t>
  </si>
  <si>
    <t>Laughter</t>
  </si>
  <si>
    <t>Playin the Blues</t>
  </si>
  <si>
    <t>Shakespeare Reading</t>
  </si>
  <si>
    <t>Concentration</t>
  </si>
  <si>
    <t>Elite Cyclists</t>
  </si>
  <si>
    <t>Australian Made</t>
  </si>
  <si>
    <t>Tatouage Femme Cou Devant</t>
  </si>
  <si>
    <t>The Soul of the Team</t>
  </si>
  <si>
    <t>Wonder-1</t>
  </si>
  <si>
    <t>Ready to Race</t>
  </si>
  <si>
    <t>Classmates</t>
  </si>
  <si>
    <t>On the Door Step</t>
  </si>
  <si>
    <t>Selfie in Mykonos</t>
  </si>
  <si>
    <t>Friends</t>
  </si>
  <si>
    <t>Sharing War Stories</t>
  </si>
  <si>
    <t>Day Out with Grandad</t>
  </si>
  <si>
    <t>Masai Maiden</t>
  </si>
  <si>
    <t>The-storyteller</t>
  </si>
  <si>
    <t>Junior Football SZ 1200 Img_0121 Copy</t>
  </si>
  <si>
    <t>Okavango Elder</t>
  </si>
  <si>
    <t>Kevin</t>
  </si>
  <si>
    <t>Dressed to Impress</t>
  </si>
  <si>
    <t>The Gaze</t>
  </si>
  <si>
    <t>Youth</t>
  </si>
  <si>
    <t>Jake.</t>
  </si>
  <si>
    <t>Georgia</t>
  </si>
  <si>
    <t>Adrian</t>
  </si>
  <si>
    <t>Fun Times DSCN0218.1 Copy</t>
  </si>
  <si>
    <t>Lahes Galore</t>
  </si>
  <si>
    <t>Brotherhood</t>
  </si>
  <si>
    <t>Boy with Shells</t>
  </si>
  <si>
    <t>Great Kilkivan Horse Ride SZ 1200 Img_8445 Copy</t>
  </si>
  <si>
    <t>Western Action SZ1200 20220501_095902 Copy</t>
  </si>
  <si>
    <t>Birthday Girl</t>
  </si>
  <si>
    <t>Kit and the Lira</t>
  </si>
  <si>
    <t>A Classic</t>
  </si>
  <si>
    <t>Having Fun with the Tourists</t>
  </si>
  <si>
    <t>Philip</t>
  </si>
  <si>
    <t>On Track</t>
  </si>
  <si>
    <t>Expecting</t>
  </si>
  <si>
    <t>Never Grow Up</t>
  </si>
  <si>
    <t>Go Get Em</t>
  </si>
  <si>
    <t>Grass Boy</t>
  </si>
  <si>
    <t>Model Shoot 1</t>
  </si>
  <si>
    <t>Breakfast</t>
  </si>
  <si>
    <t>Transitions</t>
  </si>
  <si>
    <t>Breakfast is Served</t>
  </si>
  <si>
    <t>Jennise Carr</t>
  </si>
  <si>
    <t>Seal of Approval</t>
  </si>
  <si>
    <t>Mouthful</t>
  </si>
  <si>
    <t>Eye Spy</t>
  </si>
  <si>
    <t>Flying Egret with Fish</t>
  </si>
  <si>
    <t>Elephant Texture</t>
  </si>
  <si>
    <t>Gaurded-repose</t>
  </si>
  <si>
    <t>Family time</t>
  </si>
  <si>
    <t>King Penguin</t>
  </si>
  <si>
    <t>Fracas</t>
  </si>
  <si>
    <t>Mother and Child</t>
  </si>
  <si>
    <t>Kea Hot Wings</t>
  </si>
  <si>
    <t>Incoming Tide</t>
  </si>
  <si>
    <t>A Solitary Walk</t>
  </si>
  <si>
    <t>Special Delivery</t>
  </si>
  <si>
    <t>Deadly Demure</t>
  </si>
  <si>
    <t>Launch for Lunch</t>
  </si>
  <si>
    <t>Dragon Fly Delight</t>
  </si>
  <si>
    <t>Black Browed Albatross</t>
  </si>
  <si>
    <t>Endoftheday</t>
  </si>
  <si>
    <t>Heron Wiwth Fish</t>
  </si>
  <si>
    <t>Tooth Misery</t>
  </si>
  <si>
    <t>Watchful</t>
  </si>
  <si>
    <t>Mirror Mirror</t>
  </si>
  <si>
    <t>Limp Lunch</t>
  </si>
  <si>
    <t>Dead to the World</t>
  </si>
  <si>
    <t>Blue Green Tree Snake (1 of 1)</t>
  </si>
  <si>
    <t>Squeezin' In!</t>
  </si>
  <si>
    <t>Floating Fungi</t>
  </si>
  <si>
    <t>Passion in the Flower</t>
  </si>
  <si>
    <t>Beauty</t>
  </si>
  <si>
    <t>Surprise</t>
  </si>
  <si>
    <t>Swirling Around</t>
  </si>
  <si>
    <t>Miss Zonocerus Elegans</t>
  </si>
  <si>
    <t>Love Story</t>
  </si>
  <si>
    <t>Chance Encounter</t>
  </si>
  <si>
    <t>The Sunbaker</t>
  </si>
  <si>
    <t>Watching and Waiting</t>
  </si>
  <si>
    <t>Early Morning Lookout.</t>
  </si>
  <si>
    <t>Cockatoo or More</t>
  </si>
  <si>
    <t>African Yellow Weaver</t>
  </si>
  <si>
    <t>I have an eye on you</t>
  </si>
  <si>
    <t>Natural Beauty -Thistles SZ 1200 Img_9464 Copy</t>
  </si>
  <si>
    <t>Lizard King</t>
  </si>
  <si>
    <t>Blue Moon Butterfly</t>
  </si>
  <si>
    <t>Hi There ! DSCN8789 (2)-edit Copy</t>
  </si>
  <si>
    <t>Flying Foxs at Rest SZ Org Img_9379-edit-edit</t>
  </si>
  <si>
    <t>Curious Buffalo</t>
  </si>
  <si>
    <t>Whats Up There (1 of 1)</t>
  </si>
  <si>
    <t>Honeybee</t>
  </si>
  <si>
    <t>Greater Egret</t>
  </si>
  <si>
    <t>Glenys Prins</t>
  </si>
  <si>
    <t>BUNDABERG PHOTOGRAPHIC GROUP INC</t>
  </si>
  <si>
    <t>Gravillia</t>
  </si>
  <si>
    <t>Pelican</t>
  </si>
  <si>
    <t>New Banksia</t>
  </si>
  <si>
    <t>Striped Dragonfly</t>
  </si>
  <si>
    <t>Morning Dew</t>
  </si>
  <si>
    <t>Eucalypt Gum Ball</t>
  </si>
  <si>
    <t>The Guardian</t>
  </si>
  <si>
    <t>Wildflower Prickle SZ 1200 Img_9461 Copy 2</t>
  </si>
  <si>
    <t>Pelicans X 5.jpeg</t>
  </si>
  <si>
    <t>Majestic Mountains</t>
  </si>
  <si>
    <t>Black Bean Tree Flower,</t>
  </si>
  <si>
    <t>Swan (1 of 1)</t>
  </si>
  <si>
    <t>Kingfisher</t>
  </si>
  <si>
    <t>Mealy Bug</t>
  </si>
  <si>
    <t>The Bluff of Tenterfield</t>
  </si>
  <si>
    <t>Underground Tribe</t>
  </si>
  <si>
    <t>Incursions Into Antarctica</t>
  </si>
  <si>
    <t>A Therapy Pony Works His Magic</t>
  </si>
  <si>
    <t>Struggling in the Streets</t>
  </si>
  <si>
    <t>Bush Fire over Fraser Island</t>
  </si>
  <si>
    <t>Age is No Barrier</t>
  </si>
  <si>
    <t>Conversations Today</t>
  </si>
  <si>
    <t>Do People Notice the Homeless?</t>
  </si>
  <si>
    <t>Magic Millions Carnival</t>
  </si>
  <si>
    <t>Close the Camps</t>
  </si>
  <si>
    <t>Tanning Yard (2)</t>
  </si>
  <si>
    <t>Child Bride</t>
  </si>
  <si>
    <t>Game Changed</t>
  </si>
  <si>
    <t>Don't Fence Me</t>
  </si>
  <si>
    <t>When the Smoke Clears</t>
  </si>
  <si>
    <t>Bath Time in the Delta</t>
  </si>
  <si>
    <t>Repurposed</t>
  </si>
  <si>
    <t>One Man's War</t>
  </si>
  <si>
    <t>Kizuna Taiko</t>
  </si>
  <si>
    <t>You are All the Same</t>
  </si>
  <si>
    <t>Would You Want to Shop Here</t>
  </si>
  <si>
    <t>Open 7 Days</t>
  </si>
  <si>
    <t>Mans Best Friend</t>
  </si>
  <si>
    <t>Disbelief</t>
  </si>
  <si>
    <t>Hard at It! SZ 1200 DSCN8565 Copy 2</t>
  </si>
  <si>
    <t>Paying Forward</t>
  </si>
  <si>
    <t>Water Front</t>
  </si>
  <si>
    <t>No Way</t>
  </si>
  <si>
    <t>Tech Wins (1 of 1)</t>
  </si>
  <si>
    <t>Tough Life</t>
  </si>
  <si>
    <t>Great Kilkivan Horse Ride SZ 1200img_8447 Copy</t>
  </si>
  <si>
    <t>Donation Distribution Day</t>
  </si>
  <si>
    <t>Burden</t>
  </si>
  <si>
    <t>Techno Junkie (1 of 1)</t>
  </si>
  <si>
    <t>These Days Everything is Documented.</t>
  </si>
  <si>
    <t>Look I Like It...but</t>
  </si>
  <si>
    <t>Front Row</t>
  </si>
  <si>
    <t>All or Nothing</t>
  </si>
  <si>
    <t>The Adventures of Parker</t>
  </si>
  <si>
    <t>Magic in the Meadow</t>
  </si>
  <si>
    <t>Hitching a Ride</t>
  </si>
  <si>
    <t>Surreal Bloom</t>
  </si>
  <si>
    <t>Beautiful Each Day</t>
  </si>
  <si>
    <t>Bright Boy</t>
  </si>
  <si>
    <t>Foliage</t>
  </si>
  <si>
    <t>Zebra Parts</t>
  </si>
  <si>
    <t>Still Harbour</t>
  </si>
  <si>
    <t>Collision</t>
  </si>
  <si>
    <t>Drifting</t>
  </si>
  <si>
    <t>Focus Stack No 2</t>
  </si>
  <si>
    <t>Piercing Glance</t>
  </si>
  <si>
    <t>Fireball</t>
  </si>
  <si>
    <t>Speeding past Sunset by Boat</t>
  </si>
  <si>
    <t>Five Seconds Apart Copy</t>
  </si>
  <si>
    <t>The Road Less Traveled</t>
  </si>
  <si>
    <t>Galloping Glitters</t>
  </si>
  <si>
    <t>Out Tansey Way</t>
  </si>
  <si>
    <t>Zebra</t>
  </si>
  <si>
    <t>Dancing in the Wind</t>
  </si>
  <si>
    <t>Ocean Ripples</t>
  </si>
  <si>
    <t>Broadwater Sunset</t>
  </si>
  <si>
    <t>Eumundi Market</t>
  </si>
  <si>
    <t>Waterfall Roma St. Gardens DSCF4461</t>
  </si>
  <si>
    <t>Hear My Voice</t>
  </si>
  <si>
    <t>Urn in B W</t>
  </si>
  <si>
    <t>Standing in the Shadows</t>
  </si>
  <si>
    <t>Little Sew and Sew</t>
  </si>
  <si>
    <t>The Jetty</t>
  </si>
  <si>
    <t>Eucalyptus Gum Ball Daisy Hill SF</t>
  </si>
  <si>
    <t>Lipstick Palm Blossom</t>
  </si>
  <si>
    <t>Palm leaves</t>
  </si>
  <si>
    <t>Findng the Way</t>
  </si>
  <si>
    <t>Cut to the Chase</t>
  </si>
  <si>
    <t>Lake View</t>
  </si>
  <si>
    <t>The Wheel</t>
  </si>
  <si>
    <t>Explosive City</t>
  </si>
  <si>
    <t>Acceptance</t>
  </si>
  <si>
    <t>Print Open Colour</t>
  </si>
  <si>
    <t>Print Open Mono</t>
  </si>
  <si>
    <t>Print People (Colour or Mono)</t>
  </si>
  <si>
    <t>Print Creative (Colour or Mono)</t>
  </si>
  <si>
    <t>Print Social Documentary (Mono)</t>
  </si>
  <si>
    <t>Print Nature (Colour)</t>
  </si>
  <si>
    <t>PDI Open Colour</t>
  </si>
  <si>
    <t>PDI Open Mono</t>
  </si>
  <si>
    <t>PDI People (Colour or Mono)</t>
  </si>
  <si>
    <t>PDI Social Documentary (Mono)</t>
  </si>
  <si>
    <t>PDI Creative (Colour or Mono)</t>
  </si>
  <si>
    <t>PDI Nature (Colour)</t>
  </si>
  <si>
    <t>NORTH QUEENSLAND CAMERA GROUP</t>
  </si>
  <si>
    <t>REDLANDS UNITING CHURCHES CAMERA CLUB</t>
  </si>
  <si>
    <t>CAIRNS PHOTOGRAPHY SOCIETY</t>
  </si>
  <si>
    <t>TOOWOOMBA PHOTOGRAPHIC SOCIETY</t>
  </si>
  <si>
    <t>WYNNUM BAYSIDE CAMERA CLUB</t>
  </si>
  <si>
    <t>MARYBOROUGH CAMERA CLUB</t>
  </si>
  <si>
    <t>PHOTO ARTS CLUB TWEED</t>
  </si>
  <si>
    <t>Non-A Acceptances</t>
  </si>
  <si>
    <t>Acceptance Level 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</si>
</sst>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4" xfId="0" applyFont="1" applyBorder="1"/>
    <xf numFmtId="0" fontId="1" fillId="0" borderId="9" xfId="0" applyFont="1" applyBorder="1" applyAlignment="1">
      <alignment horizontal="right"/>
    </xf>
    <xf numFmtId="0" fontId="1" fillId="0" borderId="10" xfId="0" applyFont="1" applyBorder="1"/>
    <xf numFmtId="0" fontId="1" fillId="0" borderId="11" xfId="0" applyFont="1" applyBorder="1"/>
    <xf numFmtId="0" fontId="2" fillId="0" borderId="12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2" xfId="0" applyFont="1" applyBorder="1"/>
    <xf numFmtId="0" fontId="1" fillId="0" borderId="3" xfId="0" applyFont="1" applyBorder="1"/>
    <xf numFmtId="0" fontId="1" fillId="0" borderId="6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Ralph\Pictures\SEQ%202023\SEQ%20A%202023%20-%20Results%20-%20Acceptances.xlsx" TargetMode="External"/><Relationship Id="rId1" Type="http://schemas.openxmlformats.org/officeDocument/2006/relationships/externalLinkPath" Target="file:///D:\Users\Ralph\Pictures\SEQ%202023\SEQ%20A%202023%20-%20Results%20-%20Acceptan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cceptances"/>
      <sheetName val="Print Open Colour"/>
      <sheetName val="Print Open Mono"/>
      <sheetName val="Print People (Colour or Mono)"/>
      <sheetName val="Print Nature (Colour)"/>
      <sheetName val="Print Social Documentary (Mono)"/>
      <sheetName val="Print Creative (Colour or Mono)"/>
      <sheetName val="PDI Open Colour"/>
      <sheetName val="PDI Open Mono"/>
      <sheetName val="PDI People (Colour or Mono)"/>
      <sheetName val="PDI Nature (Colour)"/>
      <sheetName val="PDI Social Documentary (Mono)"/>
      <sheetName val="PDI Creative (Colour or Mono)"/>
    </sheetNames>
    <sheetDataSet>
      <sheetData sheetId="0">
        <row r="13">
          <cell r="A13" t="str">
            <v>MARYBOROUGH CAMERA CLUB</v>
          </cell>
        </row>
      </sheetData>
      <sheetData sheetId="1">
        <row r="2">
          <cell r="F2" t="str">
            <v>QUEENSLAND CAMERA GROUP (BRISBANE)</v>
          </cell>
        </row>
        <row r="3">
          <cell r="F3" t="str">
            <v>BRISBANE CAMERA GROUP</v>
          </cell>
        </row>
        <row r="4">
          <cell r="F4" t="str">
            <v>QUEENSLAND CAMERA GROUP (BRISBANE)</v>
          </cell>
        </row>
        <row r="5">
          <cell r="F5" t="str">
            <v>BRISBANE CAMERA GROUP</v>
          </cell>
        </row>
        <row r="6">
          <cell r="F6" t="str">
            <v>CABOOLTURE PHOTOGRAPHY CLUB</v>
          </cell>
        </row>
        <row r="7">
          <cell r="F7" t="str">
            <v>BRISBANE CAMERA GROUP</v>
          </cell>
        </row>
        <row r="8">
          <cell r="F8" t="str">
            <v>BRISBANE CAMERA GROUP</v>
          </cell>
        </row>
        <row r="9">
          <cell r="F9" t="str">
            <v>BRISBANE CAMERA GROUP</v>
          </cell>
        </row>
        <row r="10">
          <cell r="F10" t="str">
            <v>GYMPIE CAMERA CLUB</v>
          </cell>
        </row>
        <row r="11">
          <cell r="F11" t="str">
            <v>GYMPIE CAMERA CLUB</v>
          </cell>
        </row>
        <row r="12">
          <cell r="F12" t="str">
            <v>QUEENSLAND CAMERA GROUP (BRISBANE)</v>
          </cell>
        </row>
        <row r="13">
          <cell r="F13" t="str">
            <v>BRISBANE CAMERA GROUP</v>
          </cell>
        </row>
        <row r="14">
          <cell r="F14" t="str">
            <v>QUEENSLAND CAMERA GROUP (BRISBANE)</v>
          </cell>
        </row>
        <row r="15">
          <cell r="F15" t="str">
            <v>QUEENSLAND CAMERA GROUP (BRISBANE)</v>
          </cell>
        </row>
        <row r="16">
          <cell r="F16" t="str">
            <v>CREATIVE SHOTS PHOTO CLUB (Mackay)</v>
          </cell>
        </row>
        <row r="17">
          <cell r="F17" t="str">
            <v>QUEENSLAND CAMERA GROUP (BRISBANE)</v>
          </cell>
        </row>
        <row r="18">
          <cell r="F18" t="str">
            <v>QUEENSLAND CAMERA GROUP (BRISBANE)</v>
          </cell>
        </row>
      </sheetData>
      <sheetData sheetId="2">
        <row r="2">
          <cell r="F2" t="str">
            <v>QUEENSLAND CAMERA GROUP (BRISBANE)</v>
          </cell>
        </row>
        <row r="3">
          <cell r="F3" t="str">
            <v>QUEENSLAND CAMERA GROUP (BRISBANE)</v>
          </cell>
        </row>
        <row r="4">
          <cell r="F4" t="str">
            <v>BRISBANE CAMERA GROUP</v>
          </cell>
        </row>
        <row r="5">
          <cell r="F5" t="str">
            <v>GYMPIE CAMERA CLUB</v>
          </cell>
        </row>
        <row r="6">
          <cell r="F6" t="str">
            <v>BRISBANE CAMERA GROUP</v>
          </cell>
        </row>
        <row r="7">
          <cell r="F7" t="str">
            <v>QUEENSLAND CAMERA GROUP (BRISBANE)</v>
          </cell>
        </row>
        <row r="8">
          <cell r="F8" t="str">
            <v>CREATIVE SHOTS PHOTO CLUB (Mackay)</v>
          </cell>
        </row>
        <row r="9">
          <cell r="F9" t="str">
            <v>QUEENSLAND CAMERA GROUP (BRISBANE)</v>
          </cell>
        </row>
        <row r="10">
          <cell r="F10" t="str">
            <v>QUEENSLAND CAMERA GROUP (BRISBANE)</v>
          </cell>
        </row>
        <row r="11">
          <cell r="F11" t="str">
            <v>GYMPIE CAMERA CLUB</v>
          </cell>
        </row>
        <row r="12">
          <cell r="F12" t="str">
            <v>CREATIVE SHOTS PHOTO CLUB (Mackay)</v>
          </cell>
        </row>
        <row r="13">
          <cell r="F13" t="str">
            <v>GYMPIE CAMERA CLUB</v>
          </cell>
        </row>
        <row r="14">
          <cell r="F14" t="str">
            <v>QUEENSLAND CAMERA GROUP (BRISBANE)</v>
          </cell>
        </row>
        <row r="15">
          <cell r="F15" t="str">
            <v>QUEENSLAND CAMERA GROUP (BRISBANE)</v>
          </cell>
        </row>
        <row r="16">
          <cell r="F16" t="str">
            <v>QUEENSLAND CAMERA GROUP (BRISBANE)</v>
          </cell>
        </row>
        <row r="17">
          <cell r="F17" t="str">
            <v>QUEENSLAND CAMERA GROUP (BRISBANE)</v>
          </cell>
        </row>
        <row r="18">
          <cell r="F18" t="str">
            <v>QUEENSLAND CAMERA GROUP (BRISBANE)</v>
          </cell>
        </row>
      </sheetData>
      <sheetData sheetId="3">
        <row r="2">
          <cell r="F2" t="str">
            <v>QUEENSLAND CAMERA GROUP (BRISBANE)</v>
          </cell>
        </row>
        <row r="3">
          <cell r="F3" t="str">
            <v>BRISBANE CAMERA GROUP</v>
          </cell>
        </row>
        <row r="4">
          <cell r="F4" t="str">
            <v>QUEENSLAND CAMERA GROUP (BRISBANE)</v>
          </cell>
        </row>
        <row r="5">
          <cell r="F5" t="str">
            <v>BRISBANE CAMERA GROUP</v>
          </cell>
        </row>
        <row r="6">
          <cell r="F6" t="str">
            <v>QUEENSLAND CAMERA GROUP (BRISBANE)</v>
          </cell>
        </row>
        <row r="7">
          <cell r="F7" t="str">
            <v>GYMPIE CAMERA CLUB</v>
          </cell>
        </row>
        <row r="8">
          <cell r="F8" t="str">
            <v>BRISBANE CAMERA GROUP</v>
          </cell>
        </row>
        <row r="9">
          <cell r="F9" t="str">
            <v>GYMPIE CAMERA CLUB</v>
          </cell>
        </row>
        <row r="10">
          <cell r="F10" t="str">
            <v>QUEENSLAND CAMERA GROUP (BRISBANE)</v>
          </cell>
        </row>
        <row r="11">
          <cell r="F11" t="str">
            <v>GYMPIE CAMERA CLUB</v>
          </cell>
        </row>
        <row r="12">
          <cell r="F12" t="str">
            <v>MT GRAVATT PHOTOGRAPHIC SOCIETY</v>
          </cell>
        </row>
        <row r="13">
          <cell r="F13" t="str">
            <v>BRISBANE CAMERA GROUP</v>
          </cell>
        </row>
        <row r="14">
          <cell r="F14" t="str">
            <v>BRISBANE CAMERA GROUP</v>
          </cell>
        </row>
      </sheetData>
      <sheetData sheetId="4">
        <row r="2">
          <cell r="F2" t="str">
            <v>GYMPIE CAMERA CLUB</v>
          </cell>
        </row>
        <row r="3">
          <cell r="F3" t="str">
            <v>QUEENSLAND CAMERA GROUP (BRISBANE)</v>
          </cell>
        </row>
        <row r="4">
          <cell r="F4" t="str">
            <v>GYMPIE CAMERA CLUB</v>
          </cell>
        </row>
        <row r="5">
          <cell r="F5" t="str">
            <v>QUEENSLAND CAMERA GROUP (BRISBANE)</v>
          </cell>
        </row>
        <row r="6">
          <cell r="F6" t="str">
            <v>CREATIVE SHOTS PHOTO CLUB (Mackay)</v>
          </cell>
        </row>
        <row r="7">
          <cell r="F7" t="str">
            <v>SUNSHINE COAST PHOTOGRAPHY CLUB</v>
          </cell>
        </row>
        <row r="8">
          <cell r="F8" t="str">
            <v>SUNSHINE COAST PHOTOGRAPHY CLUB</v>
          </cell>
        </row>
        <row r="9">
          <cell r="F9" t="str">
            <v>QUEENSLAND CAMERA GROUP (BRISBANE)</v>
          </cell>
        </row>
        <row r="10">
          <cell r="F10" t="str">
            <v>GYMPIE CAMERA CLUB</v>
          </cell>
        </row>
        <row r="11">
          <cell r="F11" t="str">
            <v>CABOOLTURE PHOTOGRAPHY CLUB</v>
          </cell>
        </row>
        <row r="12">
          <cell r="F12" t="str">
            <v>QUEENSLAND CAMERA GROUP (BRISBANE)</v>
          </cell>
        </row>
        <row r="13">
          <cell r="F13" t="str">
            <v>QUEENSLAND CAMERA GROUP (BRISBANE)</v>
          </cell>
        </row>
        <row r="14">
          <cell r="F14" t="str">
            <v>QUEENSLAND CAMERA GROUP (BRISBANE)</v>
          </cell>
        </row>
        <row r="15">
          <cell r="F15" t="str">
            <v>QUEENSLAND CAMERA GROUP (BRISBANE)</v>
          </cell>
        </row>
        <row r="16">
          <cell r="F16" t="str">
            <v>BRISBANE CAMERA GROUP</v>
          </cell>
        </row>
        <row r="17">
          <cell r="F17" t="str">
            <v>BRISBANE CAMERA GROUP</v>
          </cell>
        </row>
        <row r="18">
          <cell r="F18" t="str">
            <v>BRISBANE CAMERA GROUP</v>
          </cell>
        </row>
        <row r="19">
          <cell r="F19" t="str">
            <v>SUNSHINE COAST PHOTOGRAPHY CLUB</v>
          </cell>
        </row>
        <row r="20">
          <cell r="F20" t="str">
            <v>MT GRAVATT PHOTOGRAPHIC SOCIETY</v>
          </cell>
        </row>
      </sheetData>
      <sheetData sheetId="5">
        <row r="2">
          <cell r="F2" t="str">
            <v>QUEENSLAND CAMERA GROUP (BRISBANE)</v>
          </cell>
        </row>
        <row r="3">
          <cell r="F3" t="str">
            <v>BRISBANE CAMERA GROUP</v>
          </cell>
        </row>
        <row r="4">
          <cell r="F4" t="str">
            <v>CREATIVE SHOTS PHOTO CLUB (Mackay)</v>
          </cell>
        </row>
        <row r="5">
          <cell r="F5" t="str">
            <v>CREATIVE SHOTS PHOTO CLUB (Mackay)</v>
          </cell>
        </row>
      </sheetData>
      <sheetData sheetId="6">
        <row r="2">
          <cell r="F2" t="str">
            <v>BRISBANE CAMERA GROUP</v>
          </cell>
        </row>
        <row r="3">
          <cell r="F3" t="str">
            <v>BRISBANE CAMERA GROUP</v>
          </cell>
        </row>
        <row r="4">
          <cell r="F4" t="str">
            <v>BRISBANE CAMERA GROUP</v>
          </cell>
        </row>
        <row r="5">
          <cell r="F5" t="str">
            <v>BRISBANE CAMERA GROUP</v>
          </cell>
        </row>
        <row r="6">
          <cell r="F6" t="str">
            <v>BRISBANE CAMERA GROUP</v>
          </cell>
        </row>
        <row r="7">
          <cell r="F7" t="str">
            <v>CAIRNS PHOTOGRAPHY SOCIETY</v>
          </cell>
        </row>
        <row r="8">
          <cell r="F8" t="str">
            <v>QUEENSLAND CAMERA GROUP (BRISBANE)</v>
          </cell>
        </row>
        <row r="9">
          <cell r="F9" t="str">
            <v>QUEENSLAND CAMERA GROUP (BRISBANE)</v>
          </cell>
        </row>
        <row r="10">
          <cell r="F10" t="str">
            <v>QUEENSLAND CAMERA GROUP (BRISBANE)</v>
          </cell>
        </row>
        <row r="11">
          <cell r="F11" t="str">
            <v>CAIRNS PHOTOGRAPHY SOCIETY</v>
          </cell>
        </row>
        <row r="12">
          <cell r="F12" t="str">
            <v>BRISBANE CAMERA GROUP</v>
          </cell>
        </row>
        <row r="13">
          <cell r="F13" t="str">
            <v>BRISBANE CAMERA GROUP</v>
          </cell>
        </row>
        <row r="14">
          <cell r="F14" t="str">
            <v>QUEENSLAND CAMERA GROUP (BRISBANE)</v>
          </cell>
        </row>
        <row r="15">
          <cell r="F15" t="str">
            <v>CAIRNS PHOTOGRAPHY SOCIETY</v>
          </cell>
        </row>
        <row r="16">
          <cell r="F16" t="str">
            <v>BRISBANE CAMERA GROUP</v>
          </cell>
        </row>
        <row r="17">
          <cell r="F17" t="str">
            <v>QUEENSLAND CAMERA GROUP (BRISBANE)</v>
          </cell>
        </row>
      </sheetData>
      <sheetData sheetId="7">
        <row r="2">
          <cell r="F2" t="str">
            <v>ASPLEY CAMERA CLUB INC</v>
          </cell>
        </row>
        <row r="3">
          <cell r="F3" t="str">
            <v>NORTH QUEENSLAND CAMERA GROUP</v>
          </cell>
        </row>
        <row r="4">
          <cell r="F4" t="str">
            <v>REDLANDS UNITING CHURCHES CAMERA CLUB</v>
          </cell>
        </row>
        <row r="5">
          <cell r="F5" t="str">
            <v>QUEENSLAND CAMERA GROUP (BRISBANE)</v>
          </cell>
        </row>
        <row r="6">
          <cell r="F6" t="str">
            <v>QUEENSLAND CAMERA GROUP (BRISBANE)</v>
          </cell>
        </row>
        <row r="7">
          <cell r="F7" t="str">
            <v>CREATIVE SHOTS PHOTO CLUB (Mackay)</v>
          </cell>
        </row>
        <row r="8">
          <cell r="F8" t="str">
            <v>CREATIVE SHOTS PHOTO CLUB (Mackay)</v>
          </cell>
        </row>
        <row r="9">
          <cell r="F9" t="str">
            <v>QUEENSLAND CAMERA GROUP (BRISBANE)</v>
          </cell>
        </row>
        <row r="10">
          <cell r="F10" t="str">
            <v>QUEENSLAND CAMERA GROUP (BRISBANE)</v>
          </cell>
        </row>
        <row r="11">
          <cell r="F11" t="str">
            <v>CABOOLTURE PHOTOGRAPHY CLUB</v>
          </cell>
        </row>
        <row r="12">
          <cell r="F12" t="str">
            <v>BUNDABERG PHOTOGRAPHIC GROUP INC</v>
          </cell>
        </row>
        <row r="13">
          <cell r="F13" t="str">
            <v>QUEENSLAND CAMERA GROUP (BRISBANE)</v>
          </cell>
        </row>
        <row r="14">
          <cell r="F14" t="str">
            <v>QUEENSLAND CAMERA GROUP (BRISBANE)</v>
          </cell>
        </row>
        <row r="15">
          <cell r="F15" t="str">
            <v>QUEENSLAND CAMERA GROUP (BRISBANE)</v>
          </cell>
        </row>
        <row r="16">
          <cell r="F16" t="str">
            <v>REDLANDS UNITING CHURCHES CAMERA CLUB</v>
          </cell>
        </row>
        <row r="17">
          <cell r="F17" t="str">
            <v>BRISBANE CAMERA GROUP</v>
          </cell>
        </row>
        <row r="18">
          <cell r="F18" t="str">
            <v>PHOTO ARTS CLUB TWEED</v>
          </cell>
        </row>
        <row r="19">
          <cell r="F19" t="str">
            <v>ROCKHAMPTON PHOTOGRAPHY CLUB INC</v>
          </cell>
        </row>
        <row r="20">
          <cell r="F20" t="str">
            <v>SUNSHINE COAST PHOTOGRAPHY CLUB</v>
          </cell>
        </row>
        <row r="21">
          <cell r="F21" t="str">
            <v>BUNDABERG PHOTOGRAPHIC GROUP INC</v>
          </cell>
        </row>
        <row r="22">
          <cell r="F22" t="str">
            <v>ASPLEY CAMERA CLUB INC</v>
          </cell>
        </row>
        <row r="23">
          <cell r="F23" t="str">
            <v>QUEENSLAND CAMERA GROUP (BRISBANE)</v>
          </cell>
        </row>
        <row r="24">
          <cell r="F24" t="str">
            <v>QUEENSLAND CAMERA GROUP (BRISBANE)</v>
          </cell>
        </row>
        <row r="25">
          <cell r="F25" t="str">
            <v>SUNSHINE COAST PHOTOGRAPHY CLUB</v>
          </cell>
        </row>
        <row r="26">
          <cell r="F26" t="str">
            <v>NORTH QUEENSLAND CAMERA GROUP</v>
          </cell>
        </row>
        <row r="27">
          <cell r="F27" t="str">
            <v>NORTH QUEENSLAND CAMERA GROUP</v>
          </cell>
        </row>
        <row r="28">
          <cell r="F28" t="str">
            <v>BUNDABERG PHOTOGRAPHIC GROUP INC</v>
          </cell>
        </row>
        <row r="29">
          <cell r="F29" t="str">
            <v>QUEENSLAND CAMERA GROUP (BRISBANE)</v>
          </cell>
        </row>
        <row r="30">
          <cell r="F30" t="str">
            <v>QUEENSLAND CAMERA GROUP (BRISBANE)</v>
          </cell>
        </row>
        <row r="31">
          <cell r="F31" t="str">
            <v>MACKAY CAMERA GROUP</v>
          </cell>
        </row>
        <row r="32">
          <cell r="F32" t="str">
            <v>CREATIVE SHOTS PHOTO CLUB (Mackay)</v>
          </cell>
        </row>
        <row r="33">
          <cell r="F33" t="str">
            <v>CREATIVE SHOTS PHOTO CLUB (Mackay)</v>
          </cell>
        </row>
        <row r="34">
          <cell r="F34" t="str">
            <v>QUEENSLAND CAMERA GROUP (BRISBANE)</v>
          </cell>
        </row>
        <row r="35">
          <cell r="F35" t="str">
            <v>ASPLEY CAMERA CLUB INC</v>
          </cell>
        </row>
        <row r="36">
          <cell r="F36" t="str">
            <v>CREATIVE SHOTS PHOTO CLUB (Mackay)</v>
          </cell>
        </row>
        <row r="37">
          <cell r="F37" t="str">
            <v>PHOTO ARTS CLUB TWEED</v>
          </cell>
        </row>
        <row r="38">
          <cell r="F38" t="str">
            <v>CABOOLTURE PHOTOGRAPHY CLUB</v>
          </cell>
        </row>
        <row r="39">
          <cell r="F39" t="str">
            <v>MT GRAVATT PHOTOGRAPHIC SOCIETY</v>
          </cell>
        </row>
        <row r="40">
          <cell r="F40" t="str">
            <v>CREATIVE SHOTS PHOTO CLUB (Mackay)</v>
          </cell>
        </row>
        <row r="41">
          <cell r="F41" t="str">
            <v>BRISBANE CAMERA GROUP</v>
          </cell>
        </row>
        <row r="42">
          <cell r="F42" t="str">
            <v>REDLANDS UNITING CHURCHES CAMERA CLUB</v>
          </cell>
        </row>
        <row r="43">
          <cell r="F43" t="str">
            <v>TOOWOOMBA PHOTOGRAPHIC SOCIETY</v>
          </cell>
        </row>
        <row r="44">
          <cell r="F44" t="str">
            <v>REDLANDS UNITING CHURCHES CAMERA CLUB</v>
          </cell>
        </row>
        <row r="45">
          <cell r="F45" t="str">
            <v>MACKAY CAMERA GROUP</v>
          </cell>
        </row>
        <row r="46">
          <cell r="F46" t="str">
            <v>QUEENSLAND CAMERA GROUP (BRISBANE)</v>
          </cell>
        </row>
        <row r="47">
          <cell r="F47" t="str">
            <v>SUNSHINE COAST PHOTOGRAPHY CLUB</v>
          </cell>
        </row>
        <row r="48">
          <cell r="F48" t="str">
            <v>TOOWOOMBA PHOTOGRAPHIC SOCIETY</v>
          </cell>
        </row>
        <row r="49">
          <cell r="F49" t="str">
            <v>NORTH QUEENSLAND CAMERA GROUP</v>
          </cell>
        </row>
        <row r="50">
          <cell r="F50" t="str">
            <v>BRISBANE CAMERA GROUP</v>
          </cell>
        </row>
        <row r="51">
          <cell r="F51" t="str">
            <v>QUEENSLAND CAMERA GROUP (BRISBANE)</v>
          </cell>
        </row>
        <row r="52">
          <cell r="F52" t="str">
            <v>SUNSHINE COAST PHOTOGRAPHY CLUB</v>
          </cell>
        </row>
        <row r="53">
          <cell r="F53" t="str">
            <v>CABOOLTURE PHOTOGRAPHY CLUB</v>
          </cell>
        </row>
        <row r="54">
          <cell r="F54" t="str">
            <v>ROCKHAMPTON PHOTOGRAPHY CLUB INC</v>
          </cell>
        </row>
        <row r="55">
          <cell r="F55" t="str">
            <v>MT GRAVATT PHOTOGRAPHIC SOCIETY</v>
          </cell>
        </row>
        <row r="56">
          <cell r="F56" t="str">
            <v>ASPLEY CAMERA CLUB INC</v>
          </cell>
        </row>
        <row r="57">
          <cell r="F57" t="str">
            <v>ROCKHAMPTON PHOTOGRAPHY CLUB INC</v>
          </cell>
        </row>
        <row r="58">
          <cell r="F58" t="str">
            <v>GYMPIE CAMERA CLUB</v>
          </cell>
        </row>
        <row r="59">
          <cell r="F59" t="str">
            <v>GOLD COAST PHOTOGRAPHIC SOCIETY</v>
          </cell>
        </row>
        <row r="60">
          <cell r="F60" t="str">
            <v>MT GRAVATT PHOTOGRAPHIC SOCIETY</v>
          </cell>
        </row>
        <row r="61">
          <cell r="F61" t="str">
            <v>MT GRAVATT PHOTOGRAPHIC SOCIETY</v>
          </cell>
        </row>
        <row r="62">
          <cell r="F62" t="str">
            <v>ROCKHAMPTON PHOTOGRAPHY CLUB INC</v>
          </cell>
        </row>
        <row r="63">
          <cell r="F63" t="str">
            <v>QUEENSLAND CAMERA GROUP (BRISBANE)</v>
          </cell>
        </row>
        <row r="64">
          <cell r="F64" t="str">
            <v>QUEENSLAND CAMERA GROUP (BRISBANE)</v>
          </cell>
        </row>
        <row r="65">
          <cell r="F65" t="str">
            <v>NORTH QUEENSLAND CAMERA GROUP</v>
          </cell>
        </row>
        <row r="66">
          <cell r="F66" t="str">
            <v>QUEENSLAND CAMERA GROUP (BRISBANE)</v>
          </cell>
        </row>
        <row r="67">
          <cell r="F67" t="str">
            <v>QUEENSLAND CAMERA GROUP (BRISBANE)</v>
          </cell>
        </row>
        <row r="68">
          <cell r="F68" t="str">
            <v>WYNNUM BAYSIDE CAMERA CLUB</v>
          </cell>
        </row>
        <row r="69">
          <cell r="F69" t="str">
            <v>QUEENSLAND CAMERA GROUP (BRISBANE)</v>
          </cell>
        </row>
        <row r="70">
          <cell r="F70" t="str">
            <v>QUEENSLAND CAMERA GROUP (BRISBANE)</v>
          </cell>
        </row>
        <row r="71">
          <cell r="F71" t="str">
            <v>GYMPIE CAMERA CLUB</v>
          </cell>
        </row>
        <row r="72">
          <cell r="F72" t="str">
            <v>BRISBANE CAMERA GROUP</v>
          </cell>
        </row>
        <row r="73">
          <cell r="F73" t="str">
            <v>MACKAY CAMERA GROUP</v>
          </cell>
        </row>
        <row r="74">
          <cell r="F74" t="str">
            <v>MT GRAVATT PHOTOGRAPHIC SOCIETY</v>
          </cell>
        </row>
        <row r="75">
          <cell r="F75" t="str">
            <v>CAIRNS PHOTOGRAPHY SOCIETY</v>
          </cell>
        </row>
        <row r="76">
          <cell r="F76" t="str">
            <v>MACKAY CAMERA GROUP</v>
          </cell>
        </row>
        <row r="77">
          <cell r="F77" t="str">
            <v>BRISBANE CAMERA GROUP</v>
          </cell>
        </row>
        <row r="78">
          <cell r="F78" t="str">
            <v>CABOOLTURE PHOTOGRAPHY CLUB</v>
          </cell>
        </row>
        <row r="79">
          <cell r="F79" t="str">
            <v>BRISBANE CAMERA GROUP</v>
          </cell>
        </row>
        <row r="80">
          <cell r="F80" t="str">
            <v>NORTH QUEENSLAND CAMERA GROUP</v>
          </cell>
        </row>
        <row r="81">
          <cell r="F81" t="str">
            <v>CREATIVE SHOTS PHOTO CLUB (Mackay)</v>
          </cell>
        </row>
        <row r="82">
          <cell r="F82" t="str">
            <v>NORTH QUEENSLAND CAMERA GROUP</v>
          </cell>
        </row>
        <row r="83">
          <cell r="F83" t="str">
            <v>CABOOLTURE PHOTOGRAPHY CLUB</v>
          </cell>
        </row>
        <row r="84">
          <cell r="F84" t="str">
            <v>CABOOLTURE PHOTOGRAPHY CLUB</v>
          </cell>
        </row>
        <row r="85">
          <cell r="F85" t="str">
            <v>QUEENSLAND CAMERA GROUP (BRISBANE)</v>
          </cell>
        </row>
        <row r="86">
          <cell r="F86" t="str">
            <v>TOOWOOMBA PHOTOGRAPHIC SOCIETY</v>
          </cell>
        </row>
      </sheetData>
      <sheetData sheetId="8">
        <row r="2">
          <cell r="F2" t="str">
            <v>QUEENSLAND CAMERA GROUP (BRISBANE)</v>
          </cell>
        </row>
        <row r="3">
          <cell r="F3" t="str">
            <v>CREATIVE SHOTS PHOTO CLUB (Mackay)</v>
          </cell>
        </row>
        <row r="4">
          <cell r="F4" t="str">
            <v>REDLANDS UNITING CHURCHES CAMERA CLUB</v>
          </cell>
        </row>
        <row r="5">
          <cell r="F5" t="str">
            <v>REDLANDS UNITING CHURCHES CAMERA CLUB</v>
          </cell>
        </row>
        <row r="6">
          <cell r="F6" t="str">
            <v>CREATIVE SHOTS PHOTO CLUB (Mackay)</v>
          </cell>
        </row>
        <row r="7">
          <cell r="F7" t="str">
            <v>SUNSHINE COAST PHOTOGRAPHY CLUB</v>
          </cell>
        </row>
        <row r="8">
          <cell r="F8" t="str">
            <v>SUNSHINE COAST PHOTOGRAPHY CLUB</v>
          </cell>
        </row>
        <row r="9">
          <cell r="F9" t="str">
            <v>TOOWOOMBA PHOTOGRAPHIC SOCIETY</v>
          </cell>
        </row>
        <row r="10">
          <cell r="F10" t="str">
            <v>CABOOLTURE PHOTOGRAPHY CLUB</v>
          </cell>
        </row>
        <row r="11">
          <cell r="F11" t="str">
            <v>ROCKHAMPTON PHOTOGRAPHY CLUB INC</v>
          </cell>
        </row>
        <row r="12">
          <cell r="F12" t="str">
            <v>ROCKHAMPTON PHOTOGRAPHY CLUB INC</v>
          </cell>
        </row>
        <row r="13">
          <cell r="F13" t="str">
            <v>CREATIVE SHOTS PHOTO CLUB (Mackay)</v>
          </cell>
        </row>
        <row r="14">
          <cell r="F14" t="str">
            <v>REDLANDS UNITING CHURCHES CAMERA CLUB</v>
          </cell>
        </row>
        <row r="15">
          <cell r="F15" t="str">
            <v>QUEENSLAND CAMERA GROUP (BRISBANE)</v>
          </cell>
        </row>
        <row r="16">
          <cell r="F16" t="str">
            <v>NORTH QUEENSLAND CAMERA GROUP</v>
          </cell>
        </row>
        <row r="17">
          <cell r="F17" t="str">
            <v>BRISBANE CAMERA GROUP</v>
          </cell>
        </row>
        <row r="18">
          <cell r="F18" t="str">
            <v>GOLD COAST PHOTOGRAPHIC SOCIETY</v>
          </cell>
        </row>
        <row r="19">
          <cell r="F19" t="str">
            <v>REDLANDS UNITING CHURCHES CAMERA CLUB</v>
          </cell>
        </row>
        <row r="20">
          <cell r="F20" t="str">
            <v>NORTH QUEENSLAND CAMERA GROUP</v>
          </cell>
        </row>
        <row r="21">
          <cell r="F21" t="str">
            <v>ASPLEY CAMERA CLUB INC</v>
          </cell>
        </row>
        <row r="22">
          <cell r="F22" t="str">
            <v>ROCKHAMPTON PHOTOGRAPHY CLUB INC</v>
          </cell>
        </row>
        <row r="23">
          <cell r="F23" t="str">
            <v>CREATIVE SHOTS PHOTO CLUB (Mackay)</v>
          </cell>
        </row>
        <row r="24">
          <cell r="F24" t="str">
            <v>QUEENSLAND CAMERA GROUP (BRISBANE)</v>
          </cell>
        </row>
        <row r="25">
          <cell r="F25" t="str">
            <v>WYNNUM BAYSIDE CAMERA CLUB</v>
          </cell>
        </row>
        <row r="26">
          <cell r="F26" t="str">
            <v>BUNDABERG PHOTOGRAPHIC GROUP INC</v>
          </cell>
        </row>
        <row r="27">
          <cell r="F27" t="str">
            <v>CAIRNS PHOTOGRAPHY SOCIETY</v>
          </cell>
        </row>
        <row r="28">
          <cell r="F28" t="str">
            <v>ASPLEY CAMERA CLUB INC</v>
          </cell>
        </row>
        <row r="29">
          <cell r="F29" t="str">
            <v>SUNSHINE COAST PHOTOGRAPHY CLUB</v>
          </cell>
        </row>
        <row r="30">
          <cell r="F30" t="str">
            <v>CREATIVE SHOTS PHOTO CLUB (Mackay)</v>
          </cell>
        </row>
        <row r="31">
          <cell r="F31" t="str">
            <v>BRISBANE CAMERA GROUP</v>
          </cell>
        </row>
        <row r="32">
          <cell r="F32" t="str">
            <v>QUEENSLAND CAMERA GROUP (BRISBANE)</v>
          </cell>
        </row>
        <row r="33">
          <cell r="F33" t="str">
            <v>ROCKHAMPTON PHOTOGRAPHY CLUB INC</v>
          </cell>
        </row>
        <row r="34">
          <cell r="F34" t="str">
            <v>QUEENSLAND CAMERA GROUP (BRISBANE)</v>
          </cell>
        </row>
        <row r="35">
          <cell r="F35" t="str">
            <v>NORTH QUEENSLAND CAMERA GROUP</v>
          </cell>
        </row>
        <row r="36">
          <cell r="F36" t="str">
            <v>CREATIVE SHOTS PHOTO CLUB (Mackay)</v>
          </cell>
        </row>
        <row r="37">
          <cell r="F37" t="str">
            <v>NORTH QUEENSLAND CAMERA GROUP</v>
          </cell>
        </row>
        <row r="38">
          <cell r="F38" t="str">
            <v>NORTH QUEENSLAND CAMERA GROUP</v>
          </cell>
        </row>
        <row r="39">
          <cell r="F39" t="str">
            <v>SUNSHINE COAST PHOTOGRAPHY CLUB</v>
          </cell>
        </row>
        <row r="40">
          <cell r="F40" t="str">
            <v>QUEENSLAND CAMERA GROUP (BRISBANE)</v>
          </cell>
        </row>
        <row r="41">
          <cell r="F41" t="str">
            <v>GOLD COAST PHOTOGRAPHIC SOCIETY</v>
          </cell>
        </row>
        <row r="42">
          <cell r="F42" t="str">
            <v>NORTH QUEENSLAND CAMERA GROUP</v>
          </cell>
        </row>
        <row r="43">
          <cell r="F43" t="str">
            <v>NORTH QUEENSLAND CAMERA GROUP</v>
          </cell>
        </row>
        <row r="44">
          <cell r="F44" t="str">
            <v>BUNDABERG PHOTOGRAPHIC GROUP INC</v>
          </cell>
        </row>
        <row r="45">
          <cell r="F45" t="str">
            <v>MACKAY CAMERA GROUP</v>
          </cell>
        </row>
        <row r="46">
          <cell r="F46" t="str">
            <v>MACKAY CAMERA GROUP</v>
          </cell>
        </row>
        <row r="47">
          <cell r="F47" t="str">
            <v>QUEENSLAND CAMERA GROUP (BRISBANE)</v>
          </cell>
        </row>
        <row r="48">
          <cell r="F48" t="str">
            <v>ROCKHAMPTON PHOTOGRAPHY CLUB INC</v>
          </cell>
        </row>
        <row r="49">
          <cell r="F49" t="str">
            <v>QUEENSLAND CAMERA GROUP (BRISBANE)</v>
          </cell>
        </row>
        <row r="50">
          <cell r="F50" t="str">
            <v>MT GRAVATT PHOTOGRAPHIC SOCIETY</v>
          </cell>
        </row>
        <row r="51">
          <cell r="F51" t="str">
            <v>QUEENSLAND CAMERA GROUP (BRISBANE)</v>
          </cell>
        </row>
        <row r="52">
          <cell r="F52" t="str">
            <v>MT GRAVATT PHOTOGRAPHIC SOCIETY</v>
          </cell>
        </row>
        <row r="53">
          <cell r="F53" t="str">
            <v>CABOOLTURE PHOTOGRAPHY CLUB</v>
          </cell>
        </row>
        <row r="54">
          <cell r="F54" t="str">
            <v>NORTH QUEENSLAND CAMERA GROUP</v>
          </cell>
        </row>
        <row r="55">
          <cell r="F55" t="str">
            <v>GOLD COAST PHOTOGRAPHIC SOCIETY</v>
          </cell>
        </row>
        <row r="56">
          <cell r="F56" t="str">
            <v>ASPLEY CAMERA CLUB INC</v>
          </cell>
        </row>
        <row r="57">
          <cell r="F57" t="str">
            <v>QUEENSLAND CAMERA GROUP (BRISBANE)</v>
          </cell>
        </row>
        <row r="58">
          <cell r="F58" t="str">
            <v>PHOTO ARTS CLUB TWEED</v>
          </cell>
        </row>
        <row r="59">
          <cell r="F59" t="str">
            <v>QUEENSLAND CAMERA GROUP (BRISBANE)</v>
          </cell>
        </row>
        <row r="60">
          <cell r="F60" t="str">
            <v>QUEENSLAND CAMERA GROUP (BRISBANE)</v>
          </cell>
        </row>
        <row r="61">
          <cell r="F61" t="str">
            <v>CREATIVE SHOTS PHOTO CLUB (Mackay)</v>
          </cell>
        </row>
        <row r="62">
          <cell r="F62" t="str">
            <v>QUEENSLAND CAMERA GROUP (BRISBANE)</v>
          </cell>
        </row>
        <row r="63">
          <cell r="F63" t="str">
            <v>MACKAY CAMERA GROUP</v>
          </cell>
        </row>
        <row r="64">
          <cell r="F64" t="str">
            <v>MACKAY CAMERA GROUP</v>
          </cell>
        </row>
        <row r="65">
          <cell r="F65" t="str">
            <v>MACKAY CAMERA GROUP</v>
          </cell>
        </row>
        <row r="66">
          <cell r="F66" t="str">
            <v>QUEENSLAND CAMERA GROUP (BRISBANE)</v>
          </cell>
        </row>
        <row r="67">
          <cell r="F67" t="str">
            <v>MT GRAVATT PHOTOGRAPHIC SOCIETY</v>
          </cell>
        </row>
        <row r="68">
          <cell r="F68" t="str">
            <v>QUEENSLAND CAMERA GROUP (BRISBANE)</v>
          </cell>
        </row>
        <row r="69">
          <cell r="F69" t="str">
            <v>CREATIVE SHOTS PHOTO CLUB (Mackay)</v>
          </cell>
        </row>
        <row r="70">
          <cell r="F70" t="str">
            <v>QUEENSLAND CAMERA GROUP (BRISBANE)</v>
          </cell>
        </row>
        <row r="71">
          <cell r="F71" t="str">
            <v>NORTH QUEENSLAND CAMERA GROUP</v>
          </cell>
        </row>
        <row r="72">
          <cell r="F72" t="str">
            <v>SUNSHINE COAST PHOTOGRAPHY CLUB</v>
          </cell>
        </row>
        <row r="73">
          <cell r="F73" t="str">
            <v>CREATIVE SHOTS PHOTO CLUB (Mackay)</v>
          </cell>
        </row>
      </sheetData>
      <sheetData sheetId="9">
        <row r="2">
          <cell r="F2" t="str">
            <v>SUNSHINE COAST PHOTOGRAPHY CLUB</v>
          </cell>
        </row>
        <row r="3">
          <cell r="F3" t="str">
            <v>QUEENSLAND CAMERA GROUP (BRISBANE)</v>
          </cell>
        </row>
        <row r="4">
          <cell r="F4" t="str">
            <v>BUNDABERG PHOTOGRAPHIC GROUP INC</v>
          </cell>
        </row>
        <row r="5">
          <cell r="F5" t="str">
            <v>QUEENSLAND CAMERA GROUP (BRISBANE)</v>
          </cell>
        </row>
        <row r="6">
          <cell r="F6" t="str">
            <v>BUNDABERG PHOTOGRAPHIC GROUP INC</v>
          </cell>
        </row>
        <row r="7">
          <cell r="F7" t="str">
            <v>QUEENSLAND CAMERA GROUP (BRISBANE)</v>
          </cell>
        </row>
        <row r="8">
          <cell r="F8" t="str">
            <v>QUEENSLAND CAMERA GROUP (BRISBANE)</v>
          </cell>
        </row>
        <row r="9">
          <cell r="F9" t="str">
            <v>BRISBANE CAMERA GROUP</v>
          </cell>
        </row>
        <row r="10">
          <cell r="F10" t="str">
            <v>GYMPIE CAMERA CLUB</v>
          </cell>
        </row>
        <row r="11">
          <cell r="F11" t="str">
            <v>ASPLEY CAMERA CLUB INC</v>
          </cell>
        </row>
        <row r="12">
          <cell r="F12" t="str">
            <v>BUNDABERG PHOTOGRAPHIC GROUP INC</v>
          </cell>
        </row>
        <row r="13">
          <cell r="F13" t="str">
            <v>QUEENSLAND CAMERA GROUP (BRISBANE)</v>
          </cell>
        </row>
        <row r="14">
          <cell r="F14" t="str">
            <v>QUEENSLAND CAMERA GROUP (BRISBANE)</v>
          </cell>
        </row>
        <row r="15">
          <cell r="F15" t="str">
            <v>QUEENSLAND CAMERA GROUP (BRISBANE)</v>
          </cell>
        </row>
        <row r="16">
          <cell r="F16" t="str">
            <v>QUEENSLAND CAMERA GROUP (BRISBANE)</v>
          </cell>
        </row>
        <row r="17">
          <cell r="F17" t="str">
            <v>MACKAY CAMERA GROUP</v>
          </cell>
        </row>
        <row r="18">
          <cell r="F18" t="str">
            <v>MACKAY CAMERA GROUP</v>
          </cell>
        </row>
        <row r="19">
          <cell r="F19" t="str">
            <v>GYMPIE CAMERA CLUB</v>
          </cell>
        </row>
        <row r="20">
          <cell r="F20" t="str">
            <v>QUEENSLAND CAMERA GROUP (BRISBANE)</v>
          </cell>
        </row>
        <row r="21">
          <cell r="F21" t="str">
            <v>TOOWOOMBA PHOTOGRAPHIC SOCIETY</v>
          </cell>
        </row>
        <row r="22">
          <cell r="F22" t="str">
            <v>TOOWOOMBA PHOTOGRAPHIC SOCIETY</v>
          </cell>
        </row>
        <row r="23">
          <cell r="F23" t="str">
            <v>BUNDABERG PHOTOGRAPHIC GROUP INC</v>
          </cell>
        </row>
        <row r="24">
          <cell r="F24" t="str">
            <v>QUEENSLAND CAMERA GROUP (BRISBANE)</v>
          </cell>
        </row>
        <row r="25">
          <cell r="F25" t="str">
            <v>SUNSHINE COAST PHOTOGRAPHY CLUB</v>
          </cell>
        </row>
        <row r="26">
          <cell r="F26" t="str">
            <v>MT GRAVATT PHOTOGRAPHIC SOCIETY</v>
          </cell>
        </row>
        <row r="27">
          <cell r="F27" t="str">
            <v>BRISBANE CAMERA GROUP</v>
          </cell>
        </row>
        <row r="28">
          <cell r="F28" t="str">
            <v>GOLD COAST PHOTOGRAPHIC SOCIETY</v>
          </cell>
        </row>
        <row r="29">
          <cell r="F29" t="str">
            <v>BRISBANE CAMERA GROUP</v>
          </cell>
        </row>
        <row r="30">
          <cell r="F30" t="str">
            <v>QUEENSLAND CAMERA GROUP (BRISBANE)</v>
          </cell>
        </row>
        <row r="31">
          <cell r="F31" t="str">
            <v>QUEENSLAND CAMERA GROUP (BRISBANE)</v>
          </cell>
        </row>
        <row r="32">
          <cell r="F32" t="str">
            <v>BUNDABERG PHOTOGRAPHIC GROUP INC</v>
          </cell>
        </row>
        <row r="33">
          <cell r="F33" t="str">
            <v>MACKAY CAMERA GROUP</v>
          </cell>
        </row>
        <row r="34">
          <cell r="F34" t="str">
            <v>ASPLEY CAMERA CLUB INC</v>
          </cell>
        </row>
        <row r="35">
          <cell r="F35" t="str">
            <v>QUEENSLAND CAMERA GROUP (BRISBANE)</v>
          </cell>
        </row>
        <row r="36">
          <cell r="F36" t="str">
            <v>QUEENSLAND CAMERA GROUP (BRISBANE)</v>
          </cell>
        </row>
        <row r="37">
          <cell r="F37" t="str">
            <v>QUEENSLAND CAMERA GROUP (BRISBANE)</v>
          </cell>
        </row>
        <row r="38">
          <cell r="F38" t="str">
            <v>CABOOLTURE PHOTOGRAPHY CLUB</v>
          </cell>
        </row>
        <row r="39">
          <cell r="F39" t="str">
            <v>QUEENSLAND CAMERA GROUP (BRISBANE)</v>
          </cell>
        </row>
        <row r="40">
          <cell r="F40" t="str">
            <v>ROCKHAMPTON PHOTOGRAPHY CLUB INC</v>
          </cell>
        </row>
        <row r="41">
          <cell r="F41" t="str">
            <v>QUEENSLAND CAMERA GROUP (BRISBANE)</v>
          </cell>
        </row>
        <row r="42">
          <cell r="F42" t="str">
            <v>ASPLEY CAMERA CLUB INC</v>
          </cell>
        </row>
        <row r="43">
          <cell r="F43" t="str">
            <v>WYNNUM BAYSIDE CAMERA CLUB</v>
          </cell>
        </row>
        <row r="44">
          <cell r="F44" t="str">
            <v>GYMPIE CAMERA CLUB</v>
          </cell>
        </row>
        <row r="45">
          <cell r="F45" t="str">
            <v>QUEENSLAND CAMERA GROUP (BRISBANE)</v>
          </cell>
        </row>
        <row r="46">
          <cell r="F46" t="str">
            <v>QUEENSLAND CAMERA GROUP (BRISBANE)</v>
          </cell>
        </row>
        <row r="47">
          <cell r="F47" t="str">
            <v>GOLD COAST PHOTOGRAPHIC SOCIETY</v>
          </cell>
        </row>
        <row r="48">
          <cell r="F48" t="str">
            <v>MT GRAVATT PHOTOGRAPHIC SOCIETY</v>
          </cell>
        </row>
        <row r="49">
          <cell r="F49" t="str">
            <v>MACKAY CAMERA GROUP</v>
          </cell>
        </row>
        <row r="50">
          <cell r="F50" t="str">
            <v>NORTH QUEENSLAND CAMERA GROUP</v>
          </cell>
        </row>
        <row r="51">
          <cell r="F51" t="str">
            <v>CAIRNS PHOTOGRAPHY SOCIETY</v>
          </cell>
        </row>
        <row r="52">
          <cell r="F52" t="str">
            <v>BRISBANE CAMERA GROUP</v>
          </cell>
        </row>
        <row r="53">
          <cell r="F53" t="str">
            <v>BRISBANE CAMERA GROUP</v>
          </cell>
        </row>
        <row r="54">
          <cell r="F54" t="str">
            <v>CREATIVE SHOTS PHOTO CLUB (Mackay)</v>
          </cell>
        </row>
        <row r="55">
          <cell r="F55" t="str">
            <v>WYNNUM BAYSIDE CAMERA CLUB</v>
          </cell>
        </row>
        <row r="56">
          <cell r="F56" t="str">
            <v>QUEENSLAND CAMERA GROUP (BRISBANE)</v>
          </cell>
        </row>
        <row r="57">
          <cell r="F57" t="str">
            <v>QUEENSLAND CAMERA GROUP (BRISBANE)</v>
          </cell>
        </row>
        <row r="58">
          <cell r="F58" t="str">
            <v>ASPLEY CAMERA CLUB INC</v>
          </cell>
        </row>
        <row r="59">
          <cell r="F59" t="str">
            <v>GYMPIE CAMERA CLUB</v>
          </cell>
        </row>
        <row r="60">
          <cell r="F60" t="str">
            <v>QUEENSLAND CAMERA GROUP (BRISBANE)</v>
          </cell>
        </row>
        <row r="61">
          <cell r="F61" t="str">
            <v>SUNSHINE COAST PHOTOGRAPHY CLUB</v>
          </cell>
        </row>
        <row r="62">
          <cell r="F62" t="str">
            <v>MARYBOROUGH CAMERA CLUB</v>
          </cell>
        </row>
        <row r="63">
          <cell r="F63" t="str">
            <v>GOLD COAST PHOTOGRAPHIC SOCIETY</v>
          </cell>
        </row>
        <row r="64">
          <cell r="F64" t="str">
            <v>GYMPIE CAMERA CLUB</v>
          </cell>
        </row>
        <row r="65">
          <cell r="F65" t="str">
            <v>QUEENSLAND CAMERA GROUP (BRISBANE)</v>
          </cell>
        </row>
        <row r="66">
          <cell r="F66" t="str">
            <v>MT GRAVATT PHOTOGRAPHIC SOCIETY</v>
          </cell>
        </row>
      </sheetData>
      <sheetData sheetId="10">
        <row r="2">
          <cell r="F2" t="str">
            <v>CREATIVE SHOTS PHOTO CLUB (Mackay)</v>
          </cell>
        </row>
        <row r="3">
          <cell r="F3" t="str">
            <v>BUNDABERG PHOTOGRAPHIC GROUP INC</v>
          </cell>
        </row>
        <row r="4">
          <cell r="F4" t="str">
            <v>GYMPIE CAMERA CLUB</v>
          </cell>
        </row>
        <row r="5">
          <cell r="F5" t="str">
            <v>MT GRAVATT PHOTOGRAPHIC SOCIETY</v>
          </cell>
        </row>
        <row r="6">
          <cell r="F6" t="str">
            <v>QUEENSLAND CAMERA GROUP (BRISBANE)</v>
          </cell>
        </row>
        <row r="7">
          <cell r="F7" t="str">
            <v>MARYBOROUGH CAMERA CLUB</v>
          </cell>
        </row>
        <row r="8">
          <cell r="F8" t="str">
            <v>ASPLEY CAMERA CLUB INC</v>
          </cell>
        </row>
        <row r="9">
          <cell r="F9" t="str">
            <v>NORTH QUEENSLAND CAMERA GROUP</v>
          </cell>
        </row>
        <row r="10">
          <cell r="F10" t="str">
            <v>NORTH QUEENSLAND CAMERA GROUP</v>
          </cell>
        </row>
        <row r="11">
          <cell r="F11" t="str">
            <v>NORTH QUEENSLAND CAMERA GROUP</v>
          </cell>
        </row>
        <row r="12">
          <cell r="F12" t="str">
            <v>MT GRAVATT PHOTOGRAPHIC SOCIETY</v>
          </cell>
        </row>
        <row r="13">
          <cell r="F13" t="str">
            <v>NORTH QUEENSLAND CAMERA GROUP</v>
          </cell>
        </row>
        <row r="14">
          <cell r="F14" t="str">
            <v>QUEENSLAND CAMERA GROUP (BRISBANE)</v>
          </cell>
        </row>
        <row r="15">
          <cell r="F15" t="str">
            <v>QUEENSLAND CAMERA GROUP (BRISBANE)</v>
          </cell>
        </row>
        <row r="16">
          <cell r="F16" t="str">
            <v>QUEENSLAND CAMERA GROUP (BRISBANE)</v>
          </cell>
        </row>
        <row r="17">
          <cell r="F17" t="str">
            <v>MT GRAVATT PHOTOGRAPHIC SOCIETY</v>
          </cell>
        </row>
        <row r="18">
          <cell r="F18" t="str">
            <v>QUEENSLAND CAMERA GROUP (BRISBANE)</v>
          </cell>
        </row>
        <row r="19">
          <cell r="F19" t="str">
            <v>MT GRAVATT PHOTOGRAPHIC SOCIETY</v>
          </cell>
        </row>
        <row r="20">
          <cell r="F20" t="str">
            <v>MT GRAVATT PHOTOGRAPHIC SOCIETY</v>
          </cell>
        </row>
        <row r="21">
          <cell r="F21" t="str">
            <v>SUNSHINE COAST PHOTOGRAPHY CLUB</v>
          </cell>
        </row>
        <row r="22">
          <cell r="F22" t="str">
            <v>MARYBOROUGH CAMERA CLUB</v>
          </cell>
        </row>
        <row r="23">
          <cell r="F23" t="str">
            <v>ROCKHAMPTON PHOTOGRAPHY CLUB INC</v>
          </cell>
        </row>
        <row r="24">
          <cell r="F24" t="str">
            <v>MT GRAVATT PHOTOGRAPHIC SOCIETY</v>
          </cell>
        </row>
        <row r="25">
          <cell r="F25" t="str">
            <v>QUEENSLAND CAMERA GROUP (BRISBANE)</v>
          </cell>
        </row>
        <row r="26">
          <cell r="F26" t="str">
            <v>NORTH QUEENSLAND CAMERA GROUP</v>
          </cell>
        </row>
        <row r="27">
          <cell r="F27" t="str">
            <v>SUNSHINE COAST PHOTOGRAPHY CLUB</v>
          </cell>
        </row>
        <row r="28">
          <cell r="F28" t="str">
            <v>QUEENSLAND CAMERA GROUP (BRISBANE)</v>
          </cell>
        </row>
        <row r="29">
          <cell r="F29" t="str">
            <v>BUNDABERG PHOTOGRAPHIC GROUP INC</v>
          </cell>
        </row>
        <row r="30">
          <cell r="F30" t="str">
            <v>QUEENSLAND CAMERA GROUP (BRISBANE)</v>
          </cell>
        </row>
        <row r="31">
          <cell r="F31" t="str">
            <v>GYMPIE CAMERA CLUB</v>
          </cell>
        </row>
        <row r="32">
          <cell r="F32" t="str">
            <v>GYMPIE CAMERA CLUB</v>
          </cell>
        </row>
        <row r="33">
          <cell r="F33" t="str">
            <v>SUNSHINE COAST PHOTOGRAPHY CLUB</v>
          </cell>
        </row>
        <row r="34">
          <cell r="F34" t="str">
            <v>SUNSHINE COAST PHOTOGRAPHY CLUB</v>
          </cell>
        </row>
        <row r="35">
          <cell r="F35" t="str">
            <v>BUNDABERG PHOTOGRAPHIC GROUP INC</v>
          </cell>
        </row>
        <row r="36">
          <cell r="F36" t="str">
            <v>QUEENSLAND CAMERA GROUP (BRISBANE)</v>
          </cell>
        </row>
        <row r="37">
          <cell r="F37" t="str">
            <v>QUEENSLAND CAMERA GROUP (BRISBANE)</v>
          </cell>
        </row>
        <row r="38">
          <cell r="F38" t="str">
            <v>ASPLEY CAMERA CLUB INC</v>
          </cell>
        </row>
        <row r="39">
          <cell r="F39" t="str">
            <v>MARYBOROUGH CAMERA CLUB</v>
          </cell>
        </row>
        <row r="40">
          <cell r="F40" t="str">
            <v>ROCKHAMPTON PHOTOGRAPHY CLUB INC</v>
          </cell>
        </row>
        <row r="41">
          <cell r="F41" t="str">
            <v>NORTH QUEENSLAND CAMERA GROUP</v>
          </cell>
        </row>
        <row r="42">
          <cell r="F42" t="str">
            <v>BUNDABERG PHOTOGRAPHIC GROUP INC</v>
          </cell>
        </row>
        <row r="43">
          <cell r="F43" t="str">
            <v>NORTH QUEENSLAND CAMERA GROUP</v>
          </cell>
        </row>
        <row r="44">
          <cell r="F44" t="str">
            <v>ASPLEY CAMERA CLUB INC</v>
          </cell>
        </row>
        <row r="45">
          <cell r="F45" t="str">
            <v>QUEENSLAND CAMERA GROUP (BRISBANE)</v>
          </cell>
        </row>
        <row r="46">
          <cell r="F46" t="str">
            <v>ASPLEY CAMERA CLUB INC</v>
          </cell>
        </row>
        <row r="47">
          <cell r="F47" t="str">
            <v>CREATIVE SHOTS PHOTO CLUB (Mackay)</v>
          </cell>
        </row>
        <row r="48">
          <cell r="F48" t="str">
            <v>MT GRAVATT PHOTOGRAPHIC SOCIETY</v>
          </cell>
        </row>
        <row r="49">
          <cell r="F49" t="str">
            <v>QUEENSLAND CAMERA GROUP (BRISBANE)</v>
          </cell>
        </row>
        <row r="50">
          <cell r="F50" t="str">
            <v>QUEENSLAND CAMERA GROUP (BRISBANE)</v>
          </cell>
        </row>
        <row r="51">
          <cell r="F51" t="str">
            <v>SUNSHINE COAST PHOTOGRAPHY CLUB</v>
          </cell>
        </row>
        <row r="52">
          <cell r="F52" t="str">
            <v>QUEENSLAND CAMERA GROUP (BRISBANE)</v>
          </cell>
        </row>
        <row r="53">
          <cell r="F53" t="str">
            <v>GOLD COAST PHOTOGRAPHIC SOCIETY</v>
          </cell>
        </row>
        <row r="54">
          <cell r="F54" t="str">
            <v>QUEENSLAND CAMERA GROUP (BRISBANE)</v>
          </cell>
        </row>
        <row r="55">
          <cell r="F55" t="str">
            <v>BRISBANE CAMERA GROUP</v>
          </cell>
        </row>
        <row r="56">
          <cell r="F56" t="str">
            <v>SUNSHINE COAST PHOTOGRAPHY CLUB</v>
          </cell>
        </row>
        <row r="57">
          <cell r="F57" t="str">
            <v>SUNSHINE COAST PHOTOGRAPHY CLUB</v>
          </cell>
        </row>
      </sheetData>
      <sheetData sheetId="11">
        <row r="2">
          <cell r="F2" t="str">
            <v>QUEENSLAND CAMERA GROUP (BRISBANE)</v>
          </cell>
        </row>
        <row r="3">
          <cell r="F3" t="str">
            <v>MT GRAVATT PHOTOGRAPHIC SOCIETY</v>
          </cell>
        </row>
        <row r="4">
          <cell r="F4" t="str">
            <v>GOLD COAST PHOTOGRAPHIC SOCIETY</v>
          </cell>
        </row>
        <row r="5">
          <cell r="F5" t="str">
            <v>TOOWOOMBA PHOTOGRAPHIC SOCIETY</v>
          </cell>
        </row>
        <row r="6">
          <cell r="F6" t="str">
            <v>QUEENSLAND CAMERA GROUP (BRISBANE)</v>
          </cell>
        </row>
        <row r="7">
          <cell r="F7" t="str">
            <v>QUEENSLAND CAMERA GROUP (BRISBANE)</v>
          </cell>
        </row>
        <row r="8">
          <cell r="F8" t="str">
            <v>BUNDABERG PHOTOGRAPHIC GROUP INC</v>
          </cell>
        </row>
        <row r="9">
          <cell r="F9" t="str">
            <v>BUNDABERG PHOTOGRAPHIC GROUP INC</v>
          </cell>
        </row>
        <row r="10">
          <cell r="F10" t="str">
            <v>TOOWOOMBA PHOTOGRAPHIC SOCIETY</v>
          </cell>
        </row>
        <row r="11">
          <cell r="F11" t="str">
            <v>QUEENSLAND CAMERA GROUP (BRISBANE)</v>
          </cell>
        </row>
        <row r="12">
          <cell r="F12" t="str">
            <v>ROCKHAMPTON PHOTOGRAPHY CLUB INC</v>
          </cell>
        </row>
        <row r="13">
          <cell r="F13" t="str">
            <v>ASPLEY CAMERA CLUB INC</v>
          </cell>
        </row>
        <row r="14">
          <cell r="F14" t="str">
            <v>BUNDABERG PHOTOGRAPHIC GROUP INC</v>
          </cell>
        </row>
        <row r="15">
          <cell r="F15" t="str">
            <v>SUNSHINE COAST PHOTOGRAPHY CLUB</v>
          </cell>
        </row>
        <row r="16">
          <cell r="F16" t="str">
            <v>QUEENSLAND CAMERA GROUP (BRISBANE)</v>
          </cell>
        </row>
        <row r="17">
          <cell r="F17" t="str">
            <v>BRISBANE CAMERA GROUP</v>
          </cell>
        </row>
        <row r="18">
          <cell r="F18" t="str">
            <v>QUEENSLAND CAMERA GROUP (BRISBANE)</v>
          </cell>
        </row>
        <row r="19">
          <cell r="F19" t="str">
            <v>NORTH QUEENSLAND CAMERA GROUP</v>
          </cell>
        </row>
        <row r="20">
          <cell r="F20" t="str">
            <v>QUEENSLAND CAMERA GROUP (BRISBANE)</v>
          </cell>
        </row>
        <row r="21">
          <cell r="F21" t="str">
            <v>ROCKHAMPTON PHOTOGRAPHY CLUB INC</v>
          </cell>
        </row>
        <row r="22">
          <cell r="F22" t="str">
            <v>QUEENSLAND CAMERA GROUP (BRISBANE)</v>
          </cell>
        </row>
        <row r="23">
          <cell r="F23" t="str">
            <v>QUEENSLAND CAMERA GROUP (BRISBANE)</v>
          </cell>
        </row>
        <row r="24">
          <cell r="F24" t="str">
            <v>QUEENSLAND CAMERA GROUP (BRISBANE)</v>
          </cell>
        </row>
        <row r="25">
          <cell r="F25" t="str">
            <v>QUEENSLAND CAMERA GROUP (BRISBANE)</v>
          </cell>
        </row>
        <row r="26">
          <cell r="F26" t="str">
            <v>QUEENSLAND CAMERA GROUP (BRISBANE)</v>
          </cell>
        </row>
        <row r="27">
          <cell r="F27" t="str">
            <v>MARYBOROUGH CAMERA CLUB</v>
          </cell>
        </row>
        <row r="28">
          <cell r="F28" t="str">
            <v>BRISBANE CAMERA GROUP</v>
          </cell>
        </row>
        <row r="29">
          <cell r="F29" t="str">
            <v>SUNSHINE COAST PHOTOGRAPHY CLUB</v>
          </cell>
        </row>
        <row r="30">
          <cell r="F30" t="str">
            <v>TOOWOOMBA PHOTOGRAPHIC SOCIETY</v>
          </cell>
        </row>
        <row r="31">
          <cell r="F31" t="str">
            <v>WYNNUM BAYSIDE CAMERA CLUB</v>
          </cell>
        </row>
        <row r="32">
          <cell r="F32" t="str">
            <v>SUNSHINE COAST PHOTOGRAPHY CLUB</v>
          </cell>
        </row>
        <row r="33">
          <cell r="F33" t="str">
            <v>QUEENSLAND CAMERA GROUP (BRISBANE)</v>
          </cell>
        </row>
        <row r="34">
          <cell r="F34" t="str">
            <v>BUNDABERG PHOTOGRAPHIC GROUP INC</v>
          </cell>
        </row>
        <row r="35">
          <cell r="F35" t="str">
            <v>BRISBANE CAMERA GROUP</v>
          </cell>
        </row>
        <row r="36">
          <cell r="F36" t="str">
            <v>ASPLEY CAMERA CLUB INC</v>
          </cell>
        </row>
        <row r="37">
          <cell r="F37" t="str">
            <v>BRISBANE CAMERA GROUP</v>
          </cell>
        </row>
        <row r="38">
          <cell r="F38" t="str">
            <v>BRISBANE CAMERA GROUP</v>
          </cell>
        </row>
        <row r="39">
          <cell r="F39" t="str">
            <v>QUEENSLAND CAMERA GROUP (BRISBANE)</v>
          </cell>
        </row>
        <row r="40">
          <cell r="F40" t="str">
            <v>BUNDABERG PHOTOGRAPHIC GROUP INC</v>
          </cell>
        </row>
        <row r="41">
          <cell r="F41" t="str">
            <v>QUEENSLAND CAMERA GROUP (BRISBANE)</v>
          </cell>
        </row>
        <row r="42">
          <cell r="F42" t="str">
            <v>QUEENSLAND CAMERA GROUP (BRISBANE)</v>
          </cell>
        </row>
        <row r="43">
          <cell r="F43" t="str">
            <v>QUEENSLAND CAMERA GROUP (BRISBANE)</v>
          </cell>
        </row>
        <row r="44">
          <cell r="F44" t="str">
            <v>BUNDABERG PHOTOGRAPHIC GROUP INC</v>
          </cell>
        </row>
        <row r="45">
          <cell r="F45" t="str">
            <v>CABOOLTURE PHOTOGRAPHY CLUB</v>
          </cell>
        </row>
        <row r="46">
          <cell r="F46" t="str">
            <v>MT GRAVATT PHOTOGRAPHIC SOCIETY</v>
          </cell>
        </row>
      </sheetData>
      <sheetData sheetId="12">
        <row r="2">
          <cell r="F2" t="str">
            <v>QUEENSLAND CAMERA GROUP (BRISBANE)</v>
          </cell>
        </row>
        <row r="3">
          <cell r="F3" t="str">
            <v>REDLANDS UNITING CHURCHES CAMERA CLUB</v>
          </cell>
        </row>
        <row r="4">
          <cell r="F4" t="str">
            <v>CREATIVE SHOTS PHOTO CLUB (Mackay)</v>
          </cell>
        </row>
        <row r="5">
          <cell r="F5" t="str">
            <v>CABOOLTURE PHOTOGRAPHY CLUB</v>
          </cell>
        </row>
        <row r="6">
          <cell r="F6" t="str">
            <v>CREATIVE SHOTS PHOTO CLUB (Mackay)</v>
          </cell>
        </row>
        <row r="7">
          <cell r="F7" t="str">
            <v>CABOOLTURE PHOTOGRAPHY CLUB</v>
          </cell>
        </row>
        <row r="8">
          <cell r="F8" t="str">
            <v>CABOOLTURE PHOTOGRAPHY CLUB</v>
          </cell>
        </row>
        <row r="9">
          <cell r="F9" t="str">
            <v>CABOOLTURE PHOTOGRAPHY CLUB</v>
          </cell>
        </row>
        <row r="10">
          <cell r="F10" t="str">
            <v>CAIRNS PHOTOGRAPHY SOCIETY</v>
          </cell>
        </row>
        <row r="11">
          <cell r="F11" t="str">
            <v>QUEENSLAND CAMERA GROUP (BRISBANE)</v>
          </cell>
        </row>
        <row r="12">
          <cell r="F12" t="str">
            <v>NORTH QUEENSLAND CAMERA GROUP</v>
          </cell>
        </row>
        <row r="13">
          <cell r="F13" t="str">
            <v>QUEENSLAND CAMERA GROUP (BRISBANE)</v>
          </cell>
        </row>
        <row r="14">
          <cell r="F14" t="str">
            <v>CREATIVE SHOTS PHOTO CLUB (Mackay)</v>
          </cell>
        </row>
        <row r="15">
          <cell r="F15" t="str">
            <v>CREATIVE SHOTS PHOTO CLUB (Mackay)</v>
          </cell>
        </row>
        <row r="16">
          <cell r="F16" t="str">
            <v>NORTH QUEENSLAND CAMERA GROUP</v>
          </cell>
        </row>
        <row r="17">
          <cell r="F17" t="str">
            <v>QUEENSLAND CAMERA GROUP (BRISBANE)</v>
          </cell>
        </row>
        <row r="18">
          <cell r="F18" t="str">
            <v>CABOOLTURE PHOTOGRAPHY CLUB</v>
          </cell>
        </row>
        <row r="19">
          <cell r="F19" t="str">
            <v>SUNSHINE COAST PHOTOGRAPHY CLUB</v>
          </cell>
        </row>
        <row r="20">
          <cell r="F20" t="str">
            <v>GYMPIE CAMERA CLUB</v>
          </cell>
        </row>
        <row r="21">
          <cell r="F21" t="str">
            <v>QUEENSLAND CAMERA GROUP (BRISBANE)</v>
          </cell>
        </row>
        <row r="22">
          <cell r="F22" t="str">
            <v>NORTH QUEENSLAND CAMERA GROUP</v>
          </cell>
        </row>
        <row r="23">
          <cell r="F23" t="str">
            <v>SUNSHINE COAST PHOTOGRAPHY CLUB</v>
          </cell>
        </row>
        <row r="24">
          <cell r="F24" t="str">
            <v>CREATIVE SHOTS PHOTO CLUB (Mackay)</v>
          </cell>
        </row>
        <row r="25">
          <cell r="F25" t="str">
            <v>QUEENSLAND CAMERA GROUP (BRISBANE)</v>
          </cell>
        </row>
        <row r="26">
          <cell r="F26" t="str">
            <v>REDLANDS UNITING CHURCHES CAMERA CLUB</v>
          </cell>
        </row>
        <row r="27">
          <cell r="F27" t="str">
            <v>CREATIVE SHOTS PHOTO CLUB (Mackay)</v>
          </cell>
        </row>
        <row r="28">
          <cell r="F28" t="str">
            <v>QUEENSLAND CAMERA GROUP (BRISBANE)</v>
          </cell>
        </row>
        <row r="29">
          <cell r="F29" t="str">
            <v>QUEENSLAND CAMERA GROUP (BRISBANE)</v>
          </cell>
        </row>
        <row r="30">
          <cell r="F30" t="str">
            <v>ASPLEY CAMERA CLUB INC</v>
          </cell>
        </row>
        <row r="31">
          <cell r="F31" t="str">
            <v>CAIRNS PHOTOGRAPHY SOCIETY</v>
          </cell>
        </row>
        <row r="32">
          <cell r="F32" t="str">
            <v>SUNSHINE COAST PHOTOGRAPHY CLUB</v>
          </cell>
        </row>
        <row r="33">
          <cell r="F33" t="str">
            <v>CREATIVE SHOTS PHOTO CLUB (Mackay)</v>
          </cell>
        </row>
        <row r="34">
          <cell r="F34" t="str">
            <v>ASPLEY CAMERA CLUB INC</v>
          </cell>
        </row>
        <row r="35">
          <cell r="F35" t="str">
            <v>NORTH QUEENSLAND CAMERA GROUP</v>
          </cell>
        </row>
        <row r="36">
          <cell r="F36" t="str">
            <v>ASPLEY CAMERA CLUB INC</v>
          </cell>
        </row>
        <row r="37">
          <cell r="F37" t="str">
            <v>QUEENSLAND CAMERA GROUP (BRISBANE)</v>
          </cell>
        </row>
        <row r="38">
          <cell r="F38" t="str">
            <v>NORTH QUEENSLAND CAMERA GROUP</v>
          </cell>
        </row>
        <row r="39">
          <cell r="F39" t="str">
            <v>ROCKHAMPTON PHOTOGRAPHY CLUB INC</v>
          </cell>
        </row>
        <row r="40">
          <cell r="F40" t="str">
            <v>ASPLEY CAMERA CLUB INC</v>
          </cell>
        </row>
        <row r="41">
          <cell r="F41" t="str">
            <v>GYMPIE CAMERA CLUB</v>
          </cell>
        </row>
        <row r="42">
          <cell r="F42" t="str">
            <v>CAIRNS PHOTOGRAPHY SOCIETY</v>
          </cell>
        </row>
        <row r="43">
          <cell r="F43" t="str">
            <v>GOLD COAST PHOTOGRAPHIC SOCIETY</v>
          </cell>
        </row>
        <row r="44">
          <cell r="F44" t="str">
            <v>GOLD COAST PHOTOGRAPHIC SOCIETY</v>
          </cell>
        </row>
        <row r="45">
          <cell r="F45" t="str">
            <v>QUEENSLAND CAMERA GROUP (BRISBANE)</v>
          </cell>
        </row>
        <row r="46">
          <cell r="F46" t="str">
            <v>MT GRAVATT PHOTOGRAPHIC SOCIETY</v>
          </cell>
        </row>
        <row r="47">
          <cell r="F47" t="str">
            <v>REDLANDS UNITING CHURCHES CAMERA CLUB</v>
          </cell>
        </row>
        <row r="48">
          <cell r="F48" t="str">
            <v>CABOOLTURE PHOTOGRAPHY CLUB</v>
          </cell>
        </row>
        <row r="49">
          <cell r="F49" t="str">
            <v>WYNNUM BAYSIDE CAMERA CLUB</v>
          </cell>
        </row>
        <row r="50">
          <cell r="F50" t="str">
            <v>CABOOLTURE PHOTOGRAPHY CLUB</v>
          </cell>
        </row>
        <row r="51">
          <cell r="F51" t="str">
            <v>ROCKHAMPTON PHOTOGRAPHY CLUB INC</v>
          </cell>
        </row>
        <row r="52">
          <cell r="F52" t="str">
            <v>BRISBANE CAMERA GROUP</v>
          </cell>
        </row>
        <row r="53">
          <cell r="F53" t="str">
            <v>WYNNUM BAYSIDE CAMERA CLUB</v>
          </cell>
        </row>
        <row r="54">
          <cell r="F54" t="str">
            <v>QUEENSLAND CAMERA GROUP (BRISBANE)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82216-3E0D-40E0-9211-FDF8A8C9D186}">
  <dimension ref="A1:N67"/>
  <sheetViews>
    <sheetView workbookViewId="0">
      <selection activeCell="I2" sqref="I2"/>
    </sheetView>
  </sheetViews>
  <sheetFormatPr defaultRowHeight="14.4" x14ac:dyDescent="0.3"/>
  <cols>
    <col min="1" max="1" width="41.88671875" bestFit="1" customWidth="1"/>
    <col min="2" max="13" width="13.33203125" customWidth="1"/>
    <col min="14" max="14" width="4" bestFit="1" customWidth="1"/>
  </cols>
  <sheetData>
    <row r="1" spans="1:14" ht="43.8" thickBot="1" x14ac:dyDescent="0.4">
      <c r="A1" s="14" t="s">
        <v>463</v>
      </c>
      <c r="B1" s="23" t="s">
        <v>444</v>
      </c>
      <c r="C1" s="23" t="s">
        <v>445</v>
      </c>
      <c r="D1" s="23" t="s">
        <v>446</v>
      </c>
      <c r="E1" s="23" t="s">
        <v>449</v>
      </c>
      <c r="F1" s="23" t="s">
        <v>448</v>
      </c>
      <c r="G1" s="23" t="s">
        <v>447</v>
      </c>
      <c r="H1" s="23" t="s">
        <v>450</v>
      </c>
      <c r="I1" s="23" t="s">
        <v>451</v>
      </c>
      <c r="J1" s="23" t="s">
        <v>452</v>
      </c>
      <c r="K1" s="23" t="s">
        <v>455</v>
      </c>
      <c r="L1" s="23" t="s">
        <v>453</v>
      </c>
      <c r="M1" s="23" t="s">
        <v>454</v>
      </c>
      <c r="N1" s="10"/>
    </row>
    <row r="2" spans="1:14" x14ac:dyDescent="0.3">
      <c r="A2" s="11" t="s">
        <v>464</v>
      </c>
      <c r="B2" s="12">
        <v>22</v>
      </c>
      <c r="C2" s="12">
        <v>22</v>
      </c>
      <c r="D2" s="12">
        <v>21</v>
      </c>
      <c r="E2" s="12">
        <v>22</v>
      </c>
      <c r="F2" s="12">
        <v>21</v>
      </c>
      <c r="G2" s="12">
        <v>22</v>
      </c>
      <c r="H2" s="12">
        <v>20</v>
      </c>
      <c r="I2" s="12">
        <v>20</v>
      </c>
      <c r="J2" s="12">
        <v>20</v>
      </c>
      <c r="K2" s="12">
        <v>22</v>
      </c>
      <c r="L2" s="12">
        <v>21</v>
      </c>
      <c r="M2" s="12">
        <v>20</v>
      </c>
      <c r="N2" s="13"/>
    </row>
    <row r="3" spans="1:14" x14ac:dyDescent="0.3">
      <c r="A3" s="2" t="s">
        <v>20</v>
      </c>
      <c r="B3" s="1">
        <f>COUNTIF('Print Open Colour'!$G$2:$G$4,Acceptances!$A3)</f>
        <v>0</v>
      </c>
      <c r="C3" s="1">
        <f>COUNTIF('Print Open Mono'!$F$2:$F$4,Acceptances!$A3)</f>
        <v>1</v>
      </c>
      <c r="D3" s="1">
        <f>COUNTIF('Print People (Colour or Mono)'!$F$2:$F$4,Acceptances!$A3)</f>
        <v>1</v>
      </c>
      <c r="E3" s="1">
        <f>COUNTIF('Print Nature (Colour)'!$F$2:$F$4,Acceptances!$A3)</f>
        <v>0</v>
      </c>
      <c r="F3" s="1">
        <f>COUNTIF('Print Social Documentary (Mono)'!$F$2:$F$4,Acceptances!$A3)</f>
        <v>0</v>
      </c>
      <c r="G3" s="1">
        <f>COUNTIF('Print Creative (Colour or Mono)'!$F$2:$F$4,Acceptances!$A3)</f>
        <v>1</v>
      </c>
      <c r="H3" s="1">
        <f>COUNTIF('PDI Open Colour'!$F$2:$F$32,Acceptances!$A3)</f>
        <v>3</v>
      </c>
      <c r="I3" s="1">
        <f>COUNTIF('PDI Open Mono'!$F$2:$F$22,Acceptances!$A3)</f>
        <v>1</v>
      </c>
      <c r="J3" s="1">
        <f>COUNTIF('PDI People (Colour or Mono)'!$F$2:$F$15,Acceptances!$A3)</f>
        <v>4</v>
      </c>
      <c r="K3" s="1">
        <f>COUNTIF('PDI Nature (Colour)'!$F$2:$F$18,Acceptances!$A3)</f>
        <v>2</v>
      </c>
      <c r="L3" s="1">
        <f>COUNTIF('PDI Social Documentary (Mono)'!$F$2:$F$14,Acceptances!$A3)</f>
        <v>0</v>
      </c>
      <c r="M3" s="1">
        <f>COUNTIF('PDI Creative (Colour or Mono)'!$F$2:$F$12,Acceptances!$A3)</f>
        <v>0</v>
      </c>
      <c r="N3" s="3">
        <f>SUM(B3:M3)</f>
        <v>13</v>
      </c>
    </row>
    <row r="4" spans="1:14" x14ac:dyDescent="0.3">
      <c r="A4" s="2" t="s">
        <v>9</v>
      </c>
      <c r="B4" s="1">
        <f>COUNTIF('Print Open Colour'!$F$2:$F$4,Acceptances!$A4)</f>
        <v>2</v>
      </c>
      <c r="C4" s="1">
        <f>COUNTIF('Print Open Mono'!$F$2:$F$4,Acceptances!$A4)</f>
        <v>0</v>
      </c>
      <c r="D4" s="1">
        <f>COUNTIF('Print People (Colour or Mono)'!$F$2:$F$4,Acceptances!$A4)</f>
        <v>2</v>
      </c>
      <c r="E4" s="1">
        <f>COUNTIF('Print Nature (Colour)'!$F$2:$F$4,Acceptances!$A4)</f>
        <v>1</v>
      </c>
      <c r="F4" s="1">
        <f>COUNTIF('Print Social Documentary (Mono)'!$F$2:$F$4,Acceptances!$A4)</f>
        <v>2</v>
      </c>
      <c r="G4" s="1">
        <f>COUNTIF('Print Creative (Colour or Mono)'!$F$2:$F$4,Acceptances!$A4)</f>
        <v>2</v>
      </c>
      <c r="H4" s="1">
        <f>COUNTIF('PDI Open Colour'!$F$2:$F$32,Acceptances!$A4)</f>
        <v>7</v>
      </c>
      <c r="I4" s="1">
        <f>COUNTIF('PDI Open Mono'!$F$2:$F$22,Acceptances!$A4)</f>
        <v>2</v>
      </c>
      <c r="J4" s="1">
        <f>COUNTIF('PDI People (Colour or Mono)'!$F$2:$F$15,Acceptances!$A4)</f>
        <v>5</v>
      </c>
      <c r="K4" s="1">
        <f>COUNTIF('PDI Nature (Colour)'!$F$2:$F$18,Acceptances!$A4)</f>
        <v>3</v>
      </c>
      <c r="L4" s="1">
        <f>COUNTIF('PDI Social Documentary (Mono)'!$F$2:$F$14,Acceptances!$A4)</f>
        <v>5</v>
      </c>
      <c r="M4" s="1">
        <f>COUNTIF('PDI Creative (Colour or Mono)'!$F$2:$F$12,Acceptances!$A4)</f>
        <v>1</v>
      </c>
      <c r="N4" s="3">
        <f t="shared" ref="N4:N22" si="0">SUM(B4:M4)</f>
        <v>32</v>
      </c>
    </row>
    <row r="5" spans="1:14" x14ac:dyDescent="0.3">
      <c r="A5" s="2" t="s">
        <v>351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</row>
    <row r="6" spans="1:14" x14ac:dyDescent="0.3">
      <c r="A6" s="2" t="s">
        <v>115</v>
      </c>
      <c r="B6" s="1">
        <f>COUNTIF('Print Open Colour'!$F$2:$F$4,Acceptances!$A6)</f>
        <v>0</v>
      </c>
      <c r="C6" s="1">
        <f>COUNTIF('Print Open Mono'!$F$2:$F$4,Acceptances!$A6)</f>
        <v>0</v>
      </c>
      <c r="D6" s="1">
        <f>COUNTIF('Print People (Colour or Mono)'!$F$2:$F$4,Acceptances!$A6)</f>
        <v>0</v>
      </c>
      <c r="E6" s="1">
        <f>COUNTIF('Print Nature (Colour)'!$F$2:$F$4,Acceptances!$A6)</f>
        <v>0</v>
      </c>
      <c r="F6" s="1">
        <f>COUNTIF('Print Social Documentary (Mono)'!$F$2:$F$4,Acceptances!$A6)</f>
        <v>0</v>
      </c>
      <c r="G6" s="1">
        <f>COUNTIF('Print Creative (Colour or Mono)'!$F$2:$F$4,Acceptances!$A6)</f>
        <v>0</v>
      </c>
      <c r="H6" s="1">
        <f>COUNTIF('PDI Open Colour'!$F$2:$F$32,Acceptances!$A6)</f>
        <v>3</v>
      </c>
      <c r="I6" s="1">
        <f>COUNTIF('PDI Open Mono'!$F$2:$F$22,Acceptances!$A6)</f>
        <v>2</v>
      </c>
      <c r="J6" s="1">
        <f>COUNTIF('PDI People (Colour or Mono)'!$F$2:$F$15,Acceptances!$A6)</f>
        <v>0</v>
      </c>
      <c r="K6" s="1">
        <f>COUNTIF('PDI Nature (Colour)'!$F$2:$F$18,Acceptances!$A6)</f>
        <v>0</v>
      </c>
      <c r="L6" s="1">
        <f>COUNTIF('PDI Social Documentary (Mono)'!$F$2:$F$14,Acceptances!$A6)</f>
        <v>0</v>
      </c>
      <c r="M6" s="1">
        <f>COUNTIF('PDI Creative (Colour or Mono)'!$F$2:$F$12,Acceptances!$A6)</f>
        <v>0</v>
      </c>
      <c r="N6" s="3">
        <f t="shared" si="0"/>
        <v>5</v>
      </c>
    </row>
    <row r="7" spans="1:14" x14ac:dyDescent="0.3">
      <c r="A7" s="2" t="s">
        <v>458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"/>
    </row>
    <row r="8" spans="1:14" x14ac:dyDescent="0.3">
      <c r="A8" s="2" t="s">
        <v>146</v>
      </c>
      <c r="B8" s="1">
        <f>COUNTIF('Print Open Colour'!$F$2:$F$4,Acceptances!$A8)</f>
        <v>0</v>
      </c>
      <c r="C8" s="1">
        <f>COUNTIF('Print Open Mono'!$F$2:$F$4,Acceptances!$A8)</f>
        <v>0</v>
      </c>
      <c r="D8" s="1">
        <f>COUNTIF('Print People (Colour or Mono)'!$F$2:$F$4,Acceptances!$A8)</f>
        <v>0</v>
      </c>
      <c r="E8" s="1">
        <f>COUNTIF('Print Nature (Colour)'!$F$2:$F$4,Acceptances!$A8)</f>
        <v>0</v>
      </c>
      <c r="F8" s="1">
        <f>COUNTIF('Print Social Documentary (Mono)'!$F$2:$F$4,Acceptances!$A8)</f>
        <v>0</v>
      </c>
      <c r="G8" s="1">
        <f>COUNTIF('Print Creative (Colour or Mono)'!$F$2:$F$4,Acceptances!$A8)</f>
        <v>0</v>
      </c>
      <c r="H8" s="1">
        <f>COUNTIF('PDI Open Colour'!$F$2:$F$32,Acceptances!$A8)</f>
        <v>0</v>
      </c>
      <c r="I8" s="1">
        <f>COUNTIF('PDI Open Mono'!$F$2:$F$22,Acceptances!$A8)</f>
        <v>0</v>
      </c>
      <c r="J8" s="1">
        <f>COUNTIF('PDI People (Colour or Mono)'!$F$2:$F$15,Acceptances!$A8)</f>
        <v>1</v>
      </c>
      <c r="K8" s="1">
        <f>COUNTIF('PDI Nature (Colour)'!$F$2:$F$18,Acceptances!$A8)</f>
        <v>1</v>
      </c>
      <c r="L8" s="1">
        <f>COUNTIF('PDI Social Documentary (Mono)'!$F$2:$F$14,Acceptances!$A8)</f>
        <v>0</v>
      </c>
      <c r="M8" s="1">
        <f>COUNTIF('PDI Creative (Colour or Mono)'!$F$2:$F$12,Acceptances!$A8)</f>
        <v>0</v>
      </c>
      <c r="N8" s="3">
        <f t="shared" si="0"/>
        <v>2</v>
      </c>
    </row>
    <row r="9" spans="1:14" x14ac:dyDescent="0.3">
      <c r="A9" s="2" t="s">
        <v>95</v>
      </c>
      <c r="B9" s="1">
        <f>COUNTIF('Print Open Colour'!$F$2:$F$4,Acceptances!$A9)</f>
        <v>0</v>
      </c>
      <c r="C9" s="1">
        <f>COUNTIF('Print Open Mono'!$F$2:$F$4,Acceptances!$A9)</f>
        <v>0</v>
      </c>
      <c r="D9" s="1">
        <f>COUNTIF('Print People (Colour or Mono)'!$F$2:$F$4,Acceptances!$A9)</f>
        <v>0</v>
      </c>
      <c r="E9" s="1">
        <f>COUNTIF('Print Nature (Colour)'!$F$2:$F$4,Acceptances!$A9)</f>
        <v>0</v>
      </c>
      <c r="F9" s="1">
        <f>COUNTIF('Print Social Documentary (Mono)'!$F$2:$F$4,Acceptances!$A9)</f>
        <v>0</v>
      </c>
      <c r="G9" s="1">
        <f>COUNTIF('Print Creative (Colour or Mono)'!$F$2:$F$4,Acceptances!$A9)</f>
        <v>0</v>
      </c>
      <c r="H9" s="1">
        <f>COUNTIF('PDI Open Colour'!$F$2:$F$32,Acceptances!$A9)</f>
        <v>3</v>
      </c>
      <c r="I9" s="1">
        <f>COUNTIF('PDI Open Mono'!$F$2:$F$22,Acceptances!$A9)</f>
        <v>2</v>
      </c>
      <c r="J9" s="1">
        <f>COUNTIF('PDI People (Colour or Mono)'!$F$2:$F$15,Acceptances!$A9)</f>
        <v>1</v>
      </c>
      <c r="K9" s="1">
        <f>COUNTIF('PDI Nature (Colour)'!$F$2:$F$18,Acceptances!$A9)</f>
        <v>2</v>
      </c>
      <c r="L9" s="1">
        <f>COUNTIF('PDI Social Documentary (Mono)'!$F$2:$F$14,Acceptances!$A9)</f>
        <v>3</v>
      </c>
      <c r="M9" s="1">
        <f>COUNTIF('PDI Creative (Colour or Mono)'!$F$2:$F$12,Acceptances!$A9)</f>
        <v>2</v>
      </c>
      <c r="N9" s="3">
        <f t="shared" si="0"/>
        <v>13</v>
      </c>
    </row>
    <row r="10" spans="1:14" x14ac:dyDescent="0.3">
      <c r="A10" s="2" t="s">
        <v>81</v>
      </c>
      <c r="B10" s="1">
        <f>COUNTIF('Print Open Colour'!$F$2:$F$4,Acceptances!$A10)</f>
        <v>0</v>
      </c>
      <c r="C10" s="1">
        <f>COUNTIF('Print Open Mono'!$F$2:$F$4,Acceptances!$A10)</f>
        <v>0</v>
      </c>
      <c r="D10" s="1">
        <f>COUNTIF('Print People (Colour or Mono)'!$F$2:$F$4,Acceptances!$A10)</f>
        <v>0</v>
      </c>
      <c r="E10" s="1">
        <f>COUNTIF('Print Nature (Colour)'!$F$2:$F$4,Acceptances!$A10)</f>
        <v>0</v>
      </c>
      <c r="F10" s="1">
        <f>COUNTIF('Print Social Documentary (Mono)'!$F$2:$F$4,Acceptances!$A10)</f>
        <v>0</v>
      </c>
      <c r="G10" s="1">
        <f>COUNTIF('Print Creative (Colour or Mono)'!$F$2:$F$4,Acceptances!$A10)</f>
        <v>0</v>
      </c>
      <c r="H10" s="1">
        <f>COUNTIF('PDI Open Colour'!$F$2:$F$32,Acceptances!$A10)</f>
        <v>2</v>
      </c>
      <c r="I10" s="1">
        <f>COUNTIF('PDI Open Mono'!$F$2:$F$22,Acceptances!$A10)</f>
        <v>3</v>
      </c>
      <c r="J10" s="1">
        <f>COUNTIF('PDI People (Colour or Mono)'!$F$2:$F$15,Acceptances!$A10)</f>
        <v>0</v>
      </c>
      <c r="K10" s="1">
        <f>COUNTIF('PDI Nature (Colour)'!$F$2:$F$18,Acceptances!$A10)</f>
        <v>1</v>
      </c>
      <c r="L10" s="1">
        <f>COUNTIF('PDI Social Documentary (Mono)'!$F$2:$F$14,Acceptances!$A10)</f>
        <v>0</v>
      </c>
      <c r="M10" s="1">
        <f>COUNTIF('PDI Creative (Colour or Mono)'!$F$2:$F$12,Acceptances!$A10)</f>
        <v>1</v>
      </c>
      <c r="N10" s="3">
        <f t="shared" si="0"/>
        <v>7</v>
      </c>
    </row>
    <row r="11" spans="1:14" x14ac:dyDescent="0.3">
      <c r="A11" s="2" t="s">
        <v>98</v>
      </c>
      <c r="B11" s="1">
        <f>COUNTIF('Print Open Colour'!$F$2:$F$4,Acceptances!$A11)</f>
        <v>0</v>
      </c>
      <c r="C11" s="1">
        <f>COUNTIF('Print Open Mono'!$F$2:$F$4,Acceptances!$A11)</f>
        <v>0</v>
      </c>
      <c r="D11" s="1">
        <f>COUNTIF('Print People (Colour or Mono)'!$F$2:$F$4,Acceptances!$A11)</f>
        <v>0</v>
      </c>
      <c r="E11" s="1">
        <f>COUNTIF('Print Nature (Colour)'!$F$2:$F$4,Acceptances!$A11)</f>
        <v>0</v>
      </c>
      <c r="F11" s="1">
        <f>COUNTIF('Print Social Documentary (Mono)'!$F$2:$F$4,Acceptances!$A11)</f>
        <v>0</v>
      </c>
      <c r="G11" s="1">
        <f>COUNTIF('Print Creative (Colour or Mono)'!$F$2:$F$4,Acceptances!$A11)</f>
        <v>0</v>
      </c>
      <c r="H11" s="1">
        <f>COUNTIF('PDI Open Colour'!$F$2:$F$32,Acceptances!$A11)</f>
        <v>2</v>
      </c>
      <c r="I11" s="1">
        <f>COUNTIF('PDI Open Mono'!$F$2:$F$22,Acceptances!$A11)</f>
        <v>3</v>
      </c>
      <c r="J11" s="1">
        <f>COUNTIF('PDI People (Colour or Mono)'!$F$2:$F$15,Acceptances!$A11)</f>
        <v>1</v>
      </c>
      <c r="K11" s="1">
        <f>COUNTIF('PDI Nature (Colour)'!$F$2:$F$18,Acceptances!$A11)</f>
        <v>3</v>
      </c>
      <c r="L11" s="1">
        <f>COUNTIF('PDI Social Documentary (Mono)'!$F$2:$F$14,Acceptances!$A11)</f>
        <v>0</v>
      </c>
      <c r="M11" s="1">
        <f>COUNTIF('PDI Creative (Colour or Mono)'!$F$2:$F$12,Acceptances!$A11)</f>
        <v>2</v>
      </c>
      <c r="N11" s="3">
        <f t="shared" si="0"/>
        <v>11</v>
      </c>
    </row>
    <row r="12" spans="1:14" x14ac:dyDescent="0.3">
      <c r="A12" s="2" t="s">
        <v>88</v>
      </c>
      <c r="B12" s="1">
        <f>COUNTIF('Print Open Colour'!$F$2:$F$4,Acceptances!$A12)</f>
        <v>0</v>
      </c>
      <c r="C12" s="1">
        <f>COUNTIF('Print Open Mono'!$F$2:$F$4,Acceptances!$A12)</f>
        <v>0</v>
      </c>
      <c r="D12" s="1">
        <f>COUNTIF('Print People (Colour or Mono)'!$F$2:$F$4,Acceptances!$A12)</f>
        <v>0</v>
      </c>
      <c r="E12" s="1">
        <f>COUNTIF('Print Nature (Colour)'!$F$2:$F$4,Acceptances!$A12)</f>
        <v>0</v>
      </c>
      <c r="F12" s="1">
        <f>COUNTIF('Print Social Documentary (Mono)'!$F$2:$F$4,Acceptances!$A12)</f>
        <v>0</v>
      </c>
      <c r="G12" s="1">
        <f>COUNTIF('Print Creative (Colour or Mono)'!$F$2:$F$4,Acceptances!$A12)</f>
        <v>0</v>
      </c>
      <c r="H12" s="1">
        <f>COUNTIF('PDI Open Colour'!$F$2:$F$32,Acceptances!$A12)</f>
        <v>3</v>
      </c>
      <c r="I12" s="1">
        <f>COUNTIF('PDI Open Mono'!$F$2:$F$22,Acceptances!$A12)</f>
        <v>0</v>
      </c>
      <c r="J12" s="1">
        <f>COUNTIF('PDI People (Colour or Mono)'!$F$2:$F$15,Acceptances!$A12)</f>
        <v>1</v>
      </c>
      <c r="K12" s="1">
        <f>COUNTIF('PDI Nature (Colour)'!$F$2:$F$18,Acceptances!$A12)</f>
        <v>2</v>
      </c>
      <c r="L12" s="1">
        <f>COUNTIF('PDI Social Documentary (Mono)'!$F$2:$F$14,Acceptances!$A12)</f>
        <v>0</v>
      </c>
      <c r="M12" s="1">
        <f>COUNTIF('PDI Creative (Colour or Mono)'!$F$2:$F$12,Acceptances!$A12)</f>
        <v>4</v>
      </c>
      <c r="N12" s="3">
        <f t="shared" si="0"/>
        <v>10</v>
      </c>
    </row>
    <row r="13" spans="1:14" x14ac:dyDescent="0.3">
      <c r="A13" s="2" t="s">
        <v>461</v>
      </c>
      <c r="B13" s="1">
        <f>COUNTIF('[1]Print Open Colour'!$F$2:$F$18,[1]Acceptances!$A13)</f>
        <v>0</v>
      </c>
      <c r="C13" s="1">
        <f>COUNTIF('[1]Print Open Mono'!$F$2:$F$18,[1]Acceptances!$A13)</f>
        <v>0</v>
      </c>
      <c r="D13" s="1">
        <f>COUNTIF('[1]Print People (Colour or Mono)'!$F$2:$F$14,[1]Acceptances!$A13)</f>
        <v>0</v>
      </c>
      <c r="E13" s="1">
        <f>COUNTIF('[1]Print Nature (Colour)'!$F$2:$F$20,[1]Acceptances!$A13)</f>
        <v>0</v>
      </c>
      <c r="F13" s="1">
        <f>COUNTIF('[1]Print Social Documentary (Mono)'!$F$2:$F$5,[1]Acceptances!$A13)</f>
        <v>0</v>
      </c>
      <c r="G13" s="1">
        <f>COUNTIF('[1]Print Creative (Colour or Mono)'!$F$2:$F$17,[1]Acceptances!$A13)</f>
        <v>0</v>
      </c>
      <c r="H13" s="1">
        <f>COUNTIF('[1]PDI Open Colour'!$F$2:$F$86,[1]Acceptances!$A13)</f>
        <v>0</v>
      </c>
      <c r="I13" s="1">
        <f>COUNTIF('[1]PDI Open Mono'!$F$2:$F$73,[1]Acceptances!$A13)</f>
        <v>0</v>
      </c>
      <c r="J13" s="1">
        <f>COUNTIF('[1]PDI People (Colour or Mono)'!$F$2:$F$66,[1]Acceptances!$A13)</f>
        <v>1</v>
      </c>
      <c r="K13" s="1">
        <f>COUNTIF('[1]PDI Nature (Colour)'!$F$2:$F$57,[1]Acceptances!$A13)</f>
        <v>3</v>
      </c>
      <c r="L13" s="1">
        <f>COUNTIF('[1]PDI Social Documentary (Mono)'!$F$2:$F$46,[1]Acceptances!$A13)</f>
        <v>1</v>
      </c>
      <c r="M13" s="1">
        <f>COUNTIF('[1]PDI Creative (Colour or Mono)'!$F$2:$F$54,[1]Acceptances!$A13)</f>
        <v>0</v>
      </c>
      <c r="N13" s="3">
        <f>SUM(B13:M13)</f>
        <v>5</v>
      </c>
    </row>
    <row r="14" spans="1:14" x14ac:dyDescent="0.3">
      <c r="A14" s="2" t="s">
        <v>85</v>
      </c>
      <c r="B14" s="1">
        <f>COUNTIF('Print Open Colour'!$F$2:$F$4,Acceptances!$A14)</f>
        <v>0</v>
      </c>
      <c r="C14" s="1">
        <f>COUNTIF('Print Open Mono'!$F$2:$F$4,Acceptances!$A14)</f>
        <v>0</v>
      </c>
      <c r="D14" s="1">
        <f>COUNTIF('Print People (Colour or Mono)'!$F$2:$F$4,Acceptances!$A14)</f>
        <v>0</v>
      </c>
      <c r="E14" s="1">
        <f>COUNTIF('Print Nature (Colour)'!$F$2:$F$4,Acceptances!$A14)</f>
        <v>0</v>
      </c>
      <c r="F14" s="1">
        <f>COUNTIF('Print Social Documentary (Mono)'!$F$2:$F$4,Acceptances!$A14)</f>
        <v>0</v>
      </c>
      <c r="G14" s="1">
        <f>COUNTIF('Print Creative (Colour or Mono)'!$F$2:$F$4,Acceptances!$A14)</f>
        <v>0</v>
      </c>
      <c r="H14" s="1">
        <f>COUNTIF('PDI Open Colour'!$F$2:$F$32,Acceptances!$A14)</f>
        <v>3</v>
      </c>
      <c r="I14" s="1">
        <f>COUNTIF('PDI Open Mono'!$F$2:$F$22,Acceptances!$A14)</f>
        <v>4</v>
      </c>
      <c r="J14" s="1">
        <f>COUNTIF('PDI People (Colour or Mono)'!$F$2:$F$15,Acceptances!$A14)</f>
        <v>1</v>
      </c>
      <c r="K14" s="1">
        <f>COUNTIF('PDI Nature (Colour)'!$F$2:$F$18,Acceptances!$A14)</f>
        <v>1</v>
      </c>
      <c r="L14" s="1">
        <f>COUNTIF('PDI Social Documentary (Mono)'!$F$2:$F$14,Acceptances!$A14)</f>
        <v>2</v>
      </c>
      <c r="M14" s="1">
        <f>COUNTIF('PDI Creative (Colour or Mono)'!$F$2:$F$12,Acceptances!$A14)</f>
        <v>0</v>
      </c>
      <c r="N14" s="3">
        <f t="shared" si="0"/>
        <v>11</v>
      </c>
    </row>
    <row r="15" spans="1:14" x14ac:dyDescent="0.3">
      <c r="A15" s="2" t="s">
        <v>456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"/>
    </row>
    <row r="16" spans="1:14" x14ac:dyDescent="0.3">
      <c r="A16" s="2" t="s">
        <v>462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"/>
    </row>
    <row r="17" spans="1:14" x14ac:dyDescent="0.3">
      <c r="A17" s="2" t="s">
        <v>15</v>
      </c>
      <c r="B17" s="1">
        <f>COUNTIF('Print Open Colour'!$F$2:$F$4,Acceptances!$A17)</f>
        <v>1</v>
      </c>
      <c r="C17" s="1">
        <f>COUNTIF('Print Open Mono'!$F$2:$F$4,Acceptances!$A17)</f>
        <v>2</v>
      </c>
      <c r="D17" s="1">
        <f>COUNTIF('Print People (Colour or Mono)'!$F$2:$F$4,Acceptances!$A17)</f>
        <v>0</v>
      </c>
      <c r="E17" s="1">
        <f>COUNTIF('Print Nature (Colour)'!$F$2:$F$4,Acceptances!$A17)</f>
        <v>2</v>
      </c>
      <c r="F17" s="1">
        <f>COUNTIF('Print Social Documentary (Mono)'!$F$2:$F$4,Acceptances!$A17)</f>
        <v>0</v>
      </c>
      <c r="G17" s="1">
        <f>COUNTIF('Print Creative (Colour or Mono)'!$F$2:$F$4,Acceptances!$A17)</f>
        <v>0</v>
      </c>
      <c r="H17" s="1">
        <f>COUNTIF('PDI Open Colour'!$F$2:$F$32,Acceptances!$A17)</f>
        <v>2</v>
      </c>
      <c r="I17" s="1">
        <f>COUNTIF('PDI Open Mono'!$F$2:$F$22,Acceptances!$A17)</f>
        <v>4</v>
      </c>
      <c r="J17" s="1">
        <f>COUNTIF('PDI People (Colour or Mono)'!$F$2:$F$15,Acceptances!$A17)</f>
        <v>0</v>
      </c>
      <c r="K17" s="1">
        <f>COUNTIF('PDI Nature (Colour)'!$F$2:$F$18,Acceptances!$A17)</f>
        <v>1</v>
      </c>
      <c r="L17" s="1">
        <f>COUNTIF('PDI Social Documentary (Mono)'!$F$2:$F$14,Acceptances!$A17)</f>
        <v>1</v>
      </c>
      <c r="M17" s="1">
        <f>COUNTIF('PDI Creative (Colour or Mono)'!$F$2:$F$12,Acceptances!$A17)</f>
        <v>0</v>
      </c>
      <c r="N17" s="3">
        <f t="shared" si="0"/>
        <v>13</v>
      </c>
    </row>
    <row r="18" spans="1:14" x14ac:dyDescent="0.3">
      <c r="A18" s="2" t="s">
        <v>457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"/>
    </row>
    <row r="19" spans="1:14" x14ac:dyDescent="0.3">
      <c r="A19" s="2" t="s">
        <v>41</v>
      </c>
      <c r="B19" s="1">
        <f>COUNTIF('Print Open Colour'!$F$2:$F$4,Acceptances!$A19)</f>
        <v>0</v>
      </c>
      <c r="C19" s="1">
        <f>COUNTIF('Print Open Mono'!$F$2:$F$4,Acceptances!$A19)</f>
        <v>0</v>
      </c>
      <c r="D19" s="1">
        <f>COUNTIF('Print People (Colour or Mono)'!$F$2:$F$4,Acceptances!$A19)</f>
        <v>0</v>
      </c>
      <c r="E19" s="1">
        <f>COUNTIF('Print Nature (Colour)'!$F$2:$F$4,Acceptances!$A19)</f>
        <v>0</v>
      </c>
      <c r="F19" s="1">
        <f>COUNTIF('Print Social Documentary (Mono)'!$F$2:$F$4,Acceptances!$A19)</f>
        <v>1</v>
      </c>
      <c r="G19" s="1">
        <f>COUNTIF('Print Creative (Colour or Mono)'!$F$2:$F$4,Acceptances!$A19)</f>
        <v>0</v>
      </c>
      <c r="H19" s="1">
        <f>COUNTIF('PDI Open Colour'!$F$2:$F$32,Acceptances!$A19)</f>
        <v>0</v>
      </c>
      <c r="I19" s="1">
        <f>COUNTIF('PDI Open Mono'!$F$2:$F$22,Acceptances!$A19)</f>
        <v>0</v>
      </c>
      <c r="J19" s="1">
        <f>COUNTIF('PDI People (Colour or Mono)'!$F$2:$F$15,Acceptances!$A19)</f>
        <v>0</v>
      </c>
      <c r="K19" s="1">
        <f>COUNTIF('PDI Nature (Colour)'!$F$2:$F$18,Acceptances!$A19)</f>
        <v>0</v>
      </c>
      <c r="L19" s="1">
        <f>COUNTIF('PDI Social Documentary (Mono)'!$F$2:$F$14,Acceptances!$A19)</f>
        <v>2</v>
      </c>
      <c r="M19" s="1">
        <f>COUNTIF('PDI Creative (Colour or Mono)'!$F$2:$F$12,Acceptances!$A19)</f>
        <v>0</v>
      </c>
      <c r="N19" s="3">
        <f t="shared" si="0"/>
        <v>3</v>
      </c>
    </row>
    <row r="20" spans="1:14" x14ac:dyDescent="0.3">
      <c r="A20" s="2" t="s">
        <v>76</v>
      </c>
      <c r="B20" s="1">
        <f>COUNTIF('Print Open Colour'!$F$2:$F$4,Acceptances!$A20)</f>
        <v>0</v>
      </c>
      <c r="C20" s="1">
        <f>COUNTIF('Print Open Mono'!$F$2:$F$4,Acceptances!$A20)</f>
        <v>0</v>
      </c>
      <c r="D20" s="1">
        <f>COUNTIF('Print People (Colour or Mono)'!$F$2:$F$4,Acceptances!$A20)</f>
        <v>0</v>
      </c>
      <c r="E20" s="1">
        <f>COUNTIF('Print Nature (Colour)'!$F$2:$F$4,Acceptances!$A20)</f>
        <v>0</v>
      </c>
      <c r="F20" s="1">
        <f>COUNTIF('Print Social Documentary (Mono)'!$F$2:$F$4,Acceptances!$A20)</f>
        <v>0</v>
      </c>
      <c r="G20" s="1">
        <f>COUNTIF('Print Creative (Colour or Mono)'!$F$2:$F$4,Acceptances!$A20)</f>
        <v>0</v>
      </c>
      <c r="H20" s="1">
        <f>COUNTIF('PDI Open Colour'!$F$2:$F$32,Acceptances!$A20)</f>
        <v>3</v>
      </c>
      <c r="I20" s="1">
        <f>COUNTIF('PDI Open Mono'!$F$2:$F$22,Acceptances!$A20)</f>
        <v>0</v>
      </c>
      <c r="J20" s="1">
        <f>COUNTIF('PDI People (Colour or Mono)'!$F$2:$F$15,Acceptances!$A20)</f>
        <v>0</v>
      </c>
      <c r="K20" s="1">
        <f>COUNTIF('PDI Nature (Colour)'!$F$2:$F$18,Acceptances!$A20)</f>
        <v>1</v>
      </c>
      <c r="L20" s="1">
        <f>COUNTIF('PDI Social Documentary (Mono)'!$F$2:$F$14,Acceptances!$A20)</f>
        <v>0</v>
      </c>
      <c r="M20" s="1">
        <f>COUNTIF('PDI Creative (Colour or Mono)'!$F$2:$F$12,Acceptances!$A20)</f>
        <v>0</v>
      </c>
      <c r="N20" s="3">
        <f t="shared" si="0"/>
        <v>4</v>
      </c>
    </row>
    <row r="21" spans="1:14" x14ac:dyDescent="0.3">
      <c r="A21" s="2" t="s">
        <v>459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"/>
    </row>
    <row r="22" spans="1:14" x14ac:dyDescent="0.3">
      <c r="A22" s="2" t="s">
        <v>149</v>
      </c>
      <c r="B22" s="1">
        <f>COUNTIF('Print Open Colour'!$F$2:$F$4,Acceptances!$A22)</f>
        <v>0</v>
      </c>
      <c r="C22" s="1">
        <f>COUNTIF('Print Open Mono'!$F$2:$F$4,Acceptances!$A22)</f>
        <v>0</v>
      </c>
      <c r="D22" s="1">
        <f>COUNTIF('Print People (Colour or Mono)'!$F$2:$F$4,Acceptances!$A22)</f>
        <v>0</v>
      </c>
      <c r="E22" s="1">
        <f>COUNTIF('Print Nature (Colour)'!$F$2:$F$4,Acceptances!$A22)</f>
        <v>0</v>
      </c>
      <c r="F22" s="1">
        <f>COUNTIF('Print Social Documentary (Mono)'!$F$2:$F$4,Acceptances!$A22)</f>
        <v>0</v>
      </c>
      <c r="G22" s="1">
        <f>COUNTIF('Print Creative (Colour or Mono)'!$F$2:$F$4,Acceptances!$A22)</f>
        <v>0</v>
      </c>
      <c r="H22" s="1">
        <f>COUNTIF('PDI Open Colour'!$F$2:$F$32,Acceptances!$A22)</f>
        <v>0</v>
      </c>
      <c r="I22" s="1">
        <f>COUNTIF('PDI Open Mono'!$F$2:$F$22,Acceptances!$A22)</f>
        <v>0</v>
      </c>
      <c r="J22" s="1">
        <f>COUNTIF('PDI People (Colour or Mono)'!$F$2:$F$15,Acceptances!$A22)</f>
        <v>0</v>
      </c>
      <c r="K22" s="1">
        <f>COUNTIF('PDI Nature (Colour)'!$F$2:$F$18,Acceptances!$A22)</f>
        <v>0</v>
      </c>
      <c r="L22" s="1">
        <f>COUNTIF('PDI Social Documentary (Mono)'!$F$2:$F$14,Acceptances!$A22)</f>
        <v>0</v>
      </c>
      <c r="M22" s="1">
        <f>COUNTIF('PDI Creative (Colour or Mono)'!$F$2:$F$12,Acceptances!$A22)</f>
        <v>1</v>
      </c>
      <c r="N22" s="3">
        <f t="shared" si="0"/>
        <v>1</v>
      </c>
    </row>
    <row r="23" spans="1:14" ht="15" thickBot="1" x14ac:dyDescent="0.35">
      <c r="A23" s="15" t="s">
        <v>460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</row>
    <row r="24" spans="1:14" ht="15" thickBot="1" x14ac:dyDescent="0.35">
      <c r="A24" s="7"/>
      <c r="B24" s="8">
        <f t="shared" ref="B24:N24" si="1">SUM(B3:B22)</f>
        <v>3</v>
      </c>
      <c r="C24" s="8">
        <f t="shared" si="1"/>
        <v>3</v>
      </c>
      <c r="D24" s="8">
        <f t="shared" si="1"/>
        <v>3</v>
      </c>
      <c r="E24" s="8">
        <f t="shared" si="1"/>
        <v>3</v>
      </c>
      <c r="F24" s="8">
        <f t="shared" si="1"/>
        <v>3</v>
      </c>
      <c r="G24" s="8">
        <f t="shared" si="1"/>
        <v>3</v>
      </c>
      <c r="H24" s="8">
        <f t="shared" si="1"/>
        <v>31</v>
      </c>
      <c r="I24" s="8">
        <f t="shared" si="1"/>
        <v>21</v>
      </c>
      <c r="J24" s="8">
        <f t="shared" si="1"/>
        <v>15</v>
      </c>
      <c r="K24" s="8">
        <f t="shared" si="1"/>
        <v>20</v>
      </c>
      <c r="L24" s="8">
        <f t="shared" si="1"/>
        <v>14</v>
      </c>
      <c r="M24" s="8">
        <f t="shared" si="1"/>
        <v>11</v>
      </c>
      <c r="N24" s="9">
        <f t="shared" si="1"/>
        <v>130</v>
      </c>
    </row>
    <row r="25" spans="1:14" ht="15" thickBot="1" x14ac:dyDescent="0.35"/>
    <row r="26" spans="1:14" ht="18.600000000000001" thickBot="1" x14ac:dyDescent="0.4">
      <c r="A26" s="14" t="s">
        <v>463</v>
      </c>
      <c r="B26" s="18" t="s">
        <v>444</v>
      </c>
      <c r="C26" s="18" t="s">
        <v>445</v>
      </c>
      <c r="D26" s="18" t="s">
        <v>446</v>
      </c>
      <c r="E26" s="18" t="s">
        <v>449</v>
      </c>
      <c r="F26" s="18" t="s">
        <v>448</v>
      </c>
      <c r="G26" s="18" t="s">
        <v>447</v>
      </c>
      <c r="H26" s="18" t="s">
        <v>450</v>
      </c>
      <c r="I26" s="18" t="s">
        <v>451</v>
      </c>
      <c r="J26" s="18" t="s">
        <v>452</v>
      </c>
      <c r="K26" s="18" t="s">
        <v>455</v>
      </c>
      <c r="L26" s="18" t="s">
        <v>453</v>
      </c>
      <c r="M26" s="18" t="s">
        <v>454</v>
      </c>
      <c r="N26" s="19"/>
    </row>
    <row r="27" spans="1:14" ht="15" thickBot="1" x14ac:dyDescent="0.35">
      <c r="A27" s="20" t="s">
        <v>464</v>
      </c>
      <c r="B27" s="21">
        <v>22</v>
      </c>
      <c r="C27" s="21">
        <v>22</v>
      </c>
      <c r="D27" s="21">
        <v>21</v>
      </c>
      <c r="E27" s="21">
        <v>22</v>
      </c>
      <c r="F27" s="21">
        <v>21</v>
      </c>
      <c r="G27" s="21">
        <v>22</v>
      </c>
      <c r="H27" s="21">
        <v>20</v>
      </c>
      <c r="I27" s="21">
        <v>20</v>
      </c>
      <c r="J27" s="21">
        <v>20</v>
      </c>
      <c r="K27" s="21">
        <v>22</v>
      </c>
      <c r="L27" s="21">
        <v>21</v>
      </c>
      <c r="M27" s="21">
        <v>20</v>
      </c>
      <c r="N27" s="22"/>
    </row>
    <row r="28" spans="1:14" x14ac:dyDescent="0.3">
      <c r="A28" s="4" t="s">
        <v>9</v>
      </c>
      <c r="B28" s="5">
        <v>2</v>
      </c>
      <c r="C28" s="5">
        <v>0</v>
      </c>
      <c r="D28" s="5">
        <v>2</v>
      </c>
      <c r="E28" s="5">
        <v>1</v>
      </c>
      <c r="F28" s="5">
        <v>2</v>
      </c>
      <c r="G28" s="5">
        <v>2</v>
      </c>
      <c r="H28" s="5">
        <v>7</v>
      </c>
      <c r="I28" s="5">
        <v>2</v>
      </c>
      <c r="J28" s="5">
        <v>5</v>
      </c>
      <c r="K28" s="5">
        <v>3</v>
      </c>
      <c r="L28" s="5">
        <v>5</v>
      </c>
      <c r="M28" s="5">
        <v>1</v>
      </c>
      <c r="N28" s="6">
        <v>32</v>
      </c>
    </row>
    <row r="29" spans="1:14" x14ac:dyDescent="0.3">
      <c r="A29" s="2" t="s">
        <v>20</v>
      </c>
      <c r="B29" s="1">
        <v>0</v>
      </c>
      <c r="C29" s="1">
        <v>1</v>
      </c>
      <c r="D29" s="1">
        <v>1</v>
      </c>
      <c r="E29" s="1">
        <v>0</v>
      </c>
      <c r="F29" s="1">
        <v>0</v>
      </c>
      <c r="G29" s="1">
        <v>1</v>
      </c>
      <c r="H29" s="1">
        <v>3</v>
      </c>
      <c r="I29" s="1">
        <v>1</v>
      </c>
      <c r="J29" s="1">
        <v>4</v>
      </c>
      <c r="K29" s="1">
        <v>2</v>
      </c>
      <c r="L29" s="1">
        <v>0</v>
      </c>
      <c r="M29" s="1">
        <v>0</v>
      </c>
      <c r="N29" s="3">
        <v>13</v>
      </c>
    </row>
    <row r="30" spans="1:14" x14ac:dyDescent="0.3">
      <c r="A30" s="2" t="s">
        <v>95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3</v>
      </c>
      <c r="I30" s="1">
        <v>2</v>
      </c>
      <c r="J30" s="1">
        <v>1</v>
      </c>
      <c r="K30" s="1">
        <v>2</v>
      </c>
      <c r="L30" s="1">
        <v>3</v>
      </c>
      <c r="M30" s="1">
        <v>2</v>
      </c>
      <c r="N30" s="3">
        <v>13</v>
      </c>
    </row>
    <row r="31" spans="1:14" x14ac:dyDescent="0.3">
      <c r="A31" s="2" t="s">
        <v>15</v>
      </c>
      <c r="B31" s="1">
        <v>1</v>
      </c>
      <c r="C31" s="1">
        <v>2</v>
      </c>
      <c r="D31" s="1">
        <v>0</v>
      </c>
      <c r="E31" s="1">
        <v>2</v>
      </c>
      <c r="F31" s="1">
        <v>0</v>
      </c>
      <c r="G31" s="1">
        <v>0</v>
      </c>
      <c r="H31" s="1">
        <v>2</v>
      </c>
      <c r="I31" s="1">
        <v>4</v>
      </c>
      <c r="J31" s="1">
        <v>0</v>
      </c>
      <c r="K31" s="1">
        <v>1</v>
      </c>
      <c r="L31" s="1">
        <v>1</v>
      </c>
      <c r="M31" s="1">
        <v>0</v>
      </c>
      <c r="N31" s="3">
        <v>13</v>
      </c>
    </row>
    <row r="32" spans="1:14" x14ac:dyDescent="0.3">
      <c r="A32" s="2" t="s">
        <v>98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2</v>
      </c>
      <c r="I32" s="1">
        <v>3</v>
      </c>
      <c r="J32" s="1">
        <v>1</v>
      </c>
      <c r="K32" s="1">
        <v>3</v>
      </c>
      <c r="L32" s="1">
        <v>0</v>
      </c>
      <c r="M32" s="1">
        <v>2</v>
      </c>
      <c r="N32" s="3">
        <v>11</v>
      </c>
    </row>
    <row r="33" spans="1:14" x14ac:dyDescent="0.3">
      <c r="A33" s="2" t="s">
        <v>85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3</v>
      </c>
      <c r="I33" s="1">
        <v>4</v>
      </c>
      <c r="J33" s="1">
        <v>1</v>
      </c>
      <c r="K33" s="1">
        <v>1</v>
      </c>
      <c r="L33" s="1">
        <v>2</v>
      </c>
      <c r="M33" s="1">
        <v>0</v>
      </c>
      <c r="N33" s="3">
        <v>11</v>
      </c>
    </row>
    <row r="34" spans="1:14" x14ac:dyDescent="0.3">
      <c r="A34" s="2" t="s">
        <v>88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3</v>
      </c>
      <c r="I34" s="1">
        <v>0</v>
      </c>
      <c r="J34" s="1">
        <v>1</v>
      </c>
      <c r="K34" s="1">
        <v>2</v>
      </c>
      <c r="L34" s="1">
        <v>0</v>
      </c>
      <c r="M34" s="1">
        <v>4</v>
      </c>
      <c r="N34" s="3">
        <v>10</v>
      </c>
    </row>
    <row r="35" spans="1:14" x14ac:dyDescent="0.3">
      <c r="A35" s="2" t="s">
        <v>81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2</v>
      </c>
      <c r="I35" s="1">
        <v>3</v>
      </c>
      <c r="J35" s="1">
        <v>0</v>
      </c>
      <c r="K35" s="1">
        <v>1</v>
      </c>
      <c r="L35" s="1">
        <v>0</v>
      </c>
      <c r="M35" s="1">
        <v>1</v>
      </c>
      <c r="N35" s="3">
        <v>7</v>
      </c>
    </row>
    <row r="36" spans="1:14" x14ac:dyDescent="0.3">
      <c r="A36" s="2" t="s">
        <v>115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3</v>
      </c>
      <c r="I36" s="1">
        <v>2</v>
      </c>
      <c r="J36" s="1">
        <v>0</v>
      </c>
      <c r="K36" s="1">
        <v>0</v>
      </c>
      <c r="L36" s="1">
        <v>0</v>
      </c>
      <c r="M36" s="1">
        <v>0</v>
      </c>
      <c r="N36" s="3">
        <v>5</v>
      </c>
    </row>
    <row r="37" spans="1:14" x14ac:dyDescent="0.3">
      <c r="A37" s="2" t="s">
        <v>461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1</v>
      </c>
      <c r="K37" s="1">
        <v>3</v>
      </c>
      <c r="L37" s="1">
        <v>1</v>
      </c>
      <c r="M37" s="1">
        <v>0</v>
      </c>
      <c r="N37" s="3">
        <v>5</v>
      </c>
    </row>
    <row r="38" spans="1:14" x14ac:dyDescent="0.3">
      <c r="A38" s="2" t="s">
        <v>76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3</v>
      </c>
      <c r="I38" s="1">
        <v>0</v>
      </c>
      <c r="J38" s="1">
        <v>0</v>
      </c>
      <c r="K38" s="1">
        <v>1</v>
      </c>
      <c r="L38" s="1">
        <v>0</v>
      </c>
      <c r="M38" s="1">
        <v>0</v>
      </c>
      <c r="N38" s="3">
        <v>4</v>
      </c>
    </row>
    <row r="39" spans="1:14" x14ac:dyDescent="0.3">
      <c r="A39" s="2" t="s">
        <v>41</v>
      </c>
      <c r="B39" s="1">
        <v>0</v>
      </c>
      <c r="C39" s="1">
        <v>0</v>
      </c>
      <c r="D39" s="1">
        <v>0</v>
      </c>
      <c r="E39" s="1">
        <v>0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2</v>
      </c>
      <c r="M39" s="1">
        <v>0</v>
      </c>
      <c r="N39" s="3">
        <v>3</v>
      </c>
    </row>
    <row r="40" spans="1:14" x14ac:dyDescent="0.3">
      <c r="A40" s="2" t="s">
        <v>146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1</v>
      </c>
      <c r="K40" s="1">
        <v>1</v>
      </c>
      <c r="L40" s="1">
        <v>0</v>
      </c>
      <c r="M40" s="1">
        <v>0</v>
      </c>
      <c r="N40" s="3">
        <v>2</v>
      </c>
    </row>
    <row r="41" spans="1:14" x14ac:dyDescent="0.3">
      <c r="A41" s="2" t="s">
        <v>149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1</v>
      </c>
      <c r="N41" s="3">
        <v>1</v>
      </c>
    </row>
    <row r="42" spans="1:14" x14ac:dyDescent="0.3">
      <c r="A42" s="2" t="s">
        <v>351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"/>
    </row>
    <row r="43" spans="1:14" x14ac:dyDescent="0.3">
      <c r="A43" s="2" t="s">
        <v>458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"/>
    </row>
    <row r="44" spans="1:14" x14ac:dyDescent="0.3">
      <c r="A44" s="2" t="s">
        <v>456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"/>
    </row>
    <row r="45" spans="1:14" x14ac:dyDescent="0.3">
      <c r="A45" s="2" t="s">
        <v>462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"/>
    </row>
    <row r="46" spans="1:14" x14ac:dyDescent="0.3">
      <c r="A46" s="2" t="s">
        <v>457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</row>
    <row r="47" spans="1:14" x14ac:dyDescent="0.3">
      <c r="A47" s="2" t="s">
        <v>459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</row>
    <row r="48" spans="1:14" ht="15" thickBot="1" x14ac:dyDescent="0.35">
      <c r="A48" s="15" t="s">
        <v>460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7"/>
    </row>
    <row r="49" spans="1:14" ht="15" thickBot="1" x14ac:dyDescent="0.35">
      <c r="A49" s="7"/>
      <c r="B49" s="8">
        <v>3</v>
      </c>
      <c r="C49" s="8">
        <v>3</v>
      </c>
      <c r="D49" s="8">
        <v>3</v>
      </c>
      <c r="E49" s="8">
        <v>3</v>
      </c>
      <c r="F49" s="8">
        <v>3</v>
      </c>
      <c r="G49" s="8">
        <v>3</v>
      </c>
      <c r="H49" s="8">
        <v>31</v>
      </c>
      <c r="I49" s="8">
        <v>21</v>
      </c>
      <c r="J49" s="8">
        <v>15</v>
      </c>
      <c r="K49" s="8">
        <v>20</v>
      </c>
      <c r="L49" s="8">
        <v>14</v>
      </c>
      <c r="M49" s="8">
        <v>11</v>
      </c>
      <c r="N49" s="9">
        <v>130</v>
      </c>
    </row>
    <row r="65" customFormat="1" x14ac:dyDescent="0.3"/>
    <row r="66" customFormat="1" x14ac:dyDescent="0.3"/>
    <row r="67" customFormat="1" x14ac:dyDescent="0.3"/>
  </sheetData>
  <sortState xmlns:xlrd2="http://schemas.microsoft.com/office/spreadsheetml/2017/richdata2" ref="A28:N48">
    <sortCondition descending="1" ref="N28:N48"/>
  </sortState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3"/>
  <sheetViews>
    <sheetView workbookViewId="0"/>
  </sheetViews>
  <sheetFormatPr defaultRowHeight="14.4" x14ac:dyDescent="0.3"/>
  <cols>
    <col min="1" max="1" width="11.109375" bestFit="1" customWidth="1"/>
    <col min="2" max="2" width="5.33203125" bestFit="1" customWidth="1"/>
    <col min="3" max="3" width="5.88671875" bestFit="1" customWidth="1"/>
    <col min="4" max="4" width="44.88671875" bestFit="1" customWidth="1"/>
    <col min="5" max="5" width="23.33203125" bestFit="1" customWidth="1"/>
    <col min="6" max="6" width="36.44140625" bestFit="1" customWidth="1"/>
    <col min="7" max="7" width="24.88671875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 t="s">
        <v>6</v>
      </c>
      <c r="B2">
        <v>1</v>
      </c>
      <c r="C2">
        <v>23</v>
      </c>
      <c r="D2" t="s">
        <v>247</v>
      </c>
      <c r="E2" t="s">
        <v>19</v>
      </c>
      <c r="F2" t="s">
        <v>20</v>
      </c>
    </row>
    <row r="3" spans="1:6" x14ac:dyDescent="0.3">
      <c r="A3" t="s">
        <v>12</v>
      </c>
      <c r="B3">
        <v>1</v>
      </c>
      <c r="C3">
        <v>23</v>
      </c>
      <c r="D3" t="s">
        <v>246</v>
      </c>
      <c r="E3" t="s">
        <v>104</v>
      </c>
      <c r="F3" t="s">
        <v>9</v>
      </c>
    </row>
    <row r="4" spans="1:6" x14ac:dyDescent="0.3">
      <c r="A4" t="s">
        <v>10</v>
      </c>
      <c r="B4">
        <v>1</v>
      </c>
      <c r="C4">
        <v>23</v>
      </c>
      <c r="D4" t="s">
        <v>245</v>
      </c>
      <c r="E4" t="s">
        <v>87</v>
      </c>
      <c r="F4" t="s">
        <v>88</v>
      </c>
    </row>
    <row r="5" spans="1:6" x14ac:dyDescent="0.3">
      <c r="A5" t="s">
        <v>443</v>
      </c>
      <c r="B5">
        <v>4</v>
      </c>
      <c r="C5">
        <v>22</v>
      </c>
      <c r="D5" t="s">
        <v>248</v>
      </c>
      <c r="E5" t="s">
        <v>25</v>
      </c>
      <c r="F5" t="s">
        <v>20</v>
      </c>
    </row>
    <row r="6" spans="1:6" x14ac:dyDescent="0.3">
      <c r="A6" t="s">
        <v>443</v>
      </c>
      <c r="B6">
        <v>4</v>
      </c>
      <c r="C6">
        <v>22</v>
      </c>
      <c r="D6" t="s">
        <v>249</v>
      </c>
      <c r="E6" t="s">
        <v>8</v>
      </c>
      <c r="F6" t="s">
        <v>9</v>
      </c>
    </row>
    <row r="7" spans="1:6" x14ac:dyDescent="0.3">
      <c r="A7" t="s">
        <v>443</v>
      </c>
      <c r="B7">
        <v>6</v>
      </c>
      <c r="C7">
        <v>21</v>
      </c>
      <c r="D7" t="s">
        <v>250</v>
      </c>
      <c r="E7" t="s">
        <v>104</v>
      </c>
      <c r="F7" t="s">
        <v>9</v>
      </c>
    </row>
    <row r="8" spans="1:6" x14ac:dyDescent="0.3">
      <c r="A8" t="s">
        <v>443</v>
      </c>
      <c r="B8">
        <v>6</v>
      </c>
      <c r="C8">
        <v>21</v>
      </c>
      <c r="D8" t="s">
        <v>251</v>
      </c>
      <c r="E8" t="s">
        <v>104</v>
      </c>
      <c r="F8" t="s">
        <v>9</v>
      </c>
    </row>
    <row r="9" spans="1:6" x14ac:dyDescent="0.3">
      <c r="A9" t="s">
        <v>443</v>
      </c>
      <c r="B9">
        <v>6</v>
      </c>
      <c r="C9">
        <v>21</v>
      </c>
      <c r="D9" t="s">
        <v>252</v>
      </c>
      <c r="E9" t="s">
        <v>25</v>
      </c>
      <c r="F9" t="s">
        <v>20</v>
      </c>
    </row>
    <row r="10" spans="1:6" x14ac:dyDescent="0.3">
      <c r="A10" t="s">
        <v>443</v>
      </c>
      <c r="B10">
        <v>6</v>
      </c>
      <c r="C10">
        <v>21</v>
      </c>
      <c r="D10" t="s">
        <v>253</v>
      </c>
      <c r="E10" t="s">
        <v>133</v>
      </c>
      <c r="F10" t="s">
        <v>85</v>
      </c>
    </row>
    <row r="11" spans="1:6" x14ac:dyDescent="0.3">
      <c r="A11" t="s">
        <v>443</v>
      </c>
      <c r="B11">
        <v>10</v>
      </c>
      <c r="C11">
        <v>20</v>
      </c>
      <c r="D11" t="s">
        <v>254</v>
      </c>
      <c r="E11" t="s">
        <v>8</v>
      </c>
      <c r="F11" t="s">
        <v>9</v>
      </c>
    </row>
    <row r="12" spans="1:6" x14ac:dyDescent="0.3">
      <c r="A12" t="s">
        <v>443</v>
      </c>
      <c r="B12">
        <v>10</v>
      </c>
      <c r="C12">
        <v>20</v>
      </c>
      <c r="D12" t="s">
        <v>255</v>
      </c>
      <c r="E12" t="s">
        <v>25</v>
      </c>
      <c r="F12" t="s">
        <v>20</v>
      </c>
    </row>
    <row r="13" spans="1:6" x14ac:dyDescent="0.3">
      <c r="A13" t="s">
        <v>443</v>
      </c>
      <c r="B13">
        <v>10</v>
      </c>
      <c r="C13">
        <v>20</v>
      </c>
      <c r="D13" t="s">
        <v>256</v>
      </c>
      <c r="E13" t="s">
        <v>109</v>
      </c>
      <c r="F13" t="s">
        <v>95</v>
      </c>
    </row>
    <row r="14" spans="1:6" x14ac:dyDescent="0.3">
      <c r="A14" t="s">
        <v>443</v>
      </c>
      <c r="B14">
        <v>10</v>
      </c>
      <c r="C14">
        <v>20</v>
      </c>
      <c r="D14" t="s">
        <v>257</v>
      </c>
      <c r="E14" t="s">
        <v>97</v>
      </c>
      <c r="F14" t="s">
        <v>98</v>
      </c>
    </row>
    <row r="15" spans="1:6" x14ac:dyDescent="0.3">
      <c r="A15" t="s">
        <v>443</v>
      </c>
      <c r="B15">
        <v>10</v>
      </c>
      <c r="C15">
        <v>20</v>
      </c>
      <c r="D15" t="s">
        <v>258</v>
      </c>
      <c r="E15" t="s">
        <v>145</v>
      </c>
      <c r="F15" t="s">
        <v>146</v>
      </c>
    </row>
    <row r="16" spans="1:6" x14ac:dyDescent="0.3">
      <c r="B16">
        <v>15</v>
      </c>
      <c r="C16">
        <v>19</v>
      </c>
      <c r="D16" t="s">
        <v>259</v>
      </c>
      <c r="E16" t="s">
        <v>17</v>
      </c>
      <c r="F16" t="s">
        <v>9</v>
      </c>
    </row>
    <row r="17" spans="2:6" x14ac:dyDescent="0.3">
      <c r="B17">
        <v>15</v>
      </c>
      <c r="C17">
        <v>19</v>
      </c>
      <c r="D17" t="s">
        <v>260</v>
      </c>
      <c r="E17" t="s">
        <v>109</v>
      </c>
      <c r="F17" t="s">
        <v>95</v>
      </c>
    </row>
    <row r="18" spans="2:6" x14ac:dyDescent="0.3">
      <c r="B18">
        <v>15</v>
      </c>
      <c r="C18">
        <v>19</v>
      </c>
      <c r="D18" t="s">
        <v>261</v>
      </c>
      <c r="E18" t="s">
        <v>109</v>
      </c>
      <c r="F18" t="s">
        <v>95</v>
      </c>
    </row>
    <row r="19" spans="2:6" x14ac:dyDescent="0.3">
      <c r="B19">
        <v>15</v>
      </c>
      <c r="C19">
        <v>19</v>
      </c>
      <c r="D19" t="s">
        <v>262</v>
      </c>
      <c r="E19" t="s">
        <v>179</v>
      </c>
      <c r="F19" t="s">
        <v>20</v>
      </c>
    </row>
    <row r="20" spans="2:6" x14ac:dyDescent="0.3">
      <c r="B20">
        <v>15</v>
      </c>
      <c r="C20">
        <v>19</v>
      </c>
      <c r="D20" t="s">
        <v>263</v>
      </c>
      <c r="E20" t="s">
        <v>148</v>
      </c>
      <c r="F20" t="s">
        <v>149</v>
      </c>
    </row>
    <row r="21" spans="2:6" x14ac:dyDescent="0.3">
      <c r="B21">
        <v>15</v>
      </c>
      <c r="C21">
        <v>19</v>
      </c>
      <c r="D21" t="s">
        <v>264</v>
      </c>
      <c r="E21" t="s">
        <v>75</v>
      </c>
      <c r="F21" t="s">
        <v>76</v>
      </c>
    </row>
    <row r="22" spans="2:6" x14ac:dyDescent="0.3">
      <c r="B22">
        <v>15</v>
      </c>
      <c r="C22">
        <v>19</v>
      </c>
      <c r="D22" t="s">
        <v>265</v>
      </c>
      <c r="E22" t="s">
        <v>126</v>
      </c>
      <c r="F22" t="s">
        <v>95</v>
      </c>
    </row>
    <row r="23" spans="2:6" x14ac:dyDescent="0.3">
      <c r="B23">
        <v>15</v>
      </c>
      <c r="C23">
        <v>19</v>
      </c>
      <c r="D23" t="s">
        <v>266</v>
      </c>
      <c r="E23" t="s">
        <v>8</v>
      </c>
      <c r="F23" t="s">
        <v>9</v>
      </c>
    </row>
    <row r="24" spans="2:6" x14ac:dyDescent="0.3">
      <c r="B24">
        <v>15</v>
      </c>
      <c r="C24">
        <v>19</v>
      </c>
      <c r="D24" t="s">
        <v>267</v>
      </c>
      <c r="E24" t="s">
        <v>100</v>
      </c>
      <c r="F24" t="s">
        <v>85</v>
      </c>
    </row>
    <row r="25" spans="2:6" x14ac:dyDescent="0.3">
      <c r="B25">
        <v>15</v>
      </c>
      <c r="C25">
        <v>19</v>
      </c>
      <c r="D25" t="s">
        <v>268</v>
      </c>
      <c r="E25" t="s">
        <v>75</v>
      </c>
      <c r="F25" t="s">
        <v>76</v>
      </c>
    </row>
    <row r="26" spans="2:6" x14ac:dyDescent="0.3">
      <c r="B26">
        <v>15</v>
      </c>
      <c r="C26">
        <v>19</v>
      </c>
      <c r="D26" t="s">
        <v>269</v>
      </c>
      <c r="E26" t="s">
        <v>145</v>
      </c>
      <c r="F26" t="s">
        <v>146</v>
      </c>
    </row>
    <row r="27" spans="2:6" x14ac:dyDescent="0.3">
      <c r="B27">
        <v>15</v>
      </c>
      <c r="C27">
        <v>19</v>
      </c>
      <c r="D27" t="s">
        <v>270</v>
      </c>
      <c r="E27" t="s">
        <v>128</v>
      </c>
      <c r="F27" t="s">
        <v>81</v>
      </c>
    </row>
    <row r="28" spans="2:6" x14ac:dyDescent="0.3">
      <c r="B28">
        <v>15</v>
      </c>
      <c r="C28">
        <v>19</v>
      </c>
      <c r="D28" t="s">
        <v>271</v>
      </c>
      <c r="E28" t="s">
        <v>75</v>
      </c>
      <c r="F28" t="s">
        <v>76</v>
      </c>
    </row>
    <row r="29" spans="2:6" x14ac:dyDescent="0.3">
      <c r="B29">
        <v>15</v>
      </c>
      <c r="C29">
        <v>19</v>
      </c>
      <c r="D29" t="s">
        <v>272</v>
      </c>
      <c r="E29" t="s">
        <v>19</v>
      </c>
      <c r="F29" t="s">
        <v>20</v>
      </c>
    </row>
    <row r="30" spans="2:6" x14ac:dyDescent="0.3">
      <c r="B30">
        <v>29</v>
      </c>
      <c r="C30">
        <v>18</v>
      </c>
      <c r="D30" t="s">
        <v>273</v>
      </c>
      <c r="E30" t="s">
        <v>165</v>
      </c>
      <c r="F30" t="s">
        <v>20</v>
      </c>
    </row>
    <row r="31" spans="2:6" x14ac:dyDescent="0.3">
      <c r="B31">
        <v>29</v>
      </c>
      <c r="C31">
        <v>18</v>
      </c>
      <c r="D31" t="s">
        <v>274</v>
      </c>
      <c r="E31" t="s">
        <v>109</v>
      </c>
      <c r="F31" t="s">
        <v>95</v>
      </c>
    </row>
    <row r="32" spans="2:6" x14ac:dyDescent="0.3">
      <c r="B32">
        <v>29</v>
      </c>
      <c r="C32">
        <v>18</v>
      </c>
      <c r="D32" t="s">
        <v>275</v>
      </c>
      <c r="E32" t="s">
        <v>17</v>
      </c>
      <c r="F32" t="s">
        <v>9</v>
      </c>
    </row>
    <row r="33" spans="2:6" x14ac:dyDescent="0.3">
      <c r="B33">
        <v>29</v>
      </c>
      <c r="C33">
        <v>18</v>
      </c>
      <c r="D33" t="s">
        <v>276</v>
      </c>
      <c r="E33" t="s">
        <v>133</v>
      </c>
      <c r="F33" t="s">
        <v>85</v>
      </c>
    </row>
    <row r="34" spans="2:6" x14ac:dyDescent="0.3">
      <c r="B34">
        <v>29</v>
      </c>
      <c r="C34">
        <v>18</v>
      </c>
      <c r="D34" t="s">
        <v>277</v>
      </c>
      <c r="E34" t="s">
        <v>133</v>
      </c>
      <c r="F34" t="s">
        <v>85</v>
      </c>
    </row>
    <row r="35" spans="2:6" x14ac:dyDescent="0.3">
      <c r="B35">
        <v>29</v>
      </c>
      <c r="C35">
        <v>18</v>
      </c>
      <c r="D35" t="s">
        <v>278</v>
      </c>
      <c r="E35" t="s">
        <v>126</v>
      </c>
      <c r="F35" t="s">
        <v>95</v>
      </c>
    </row>
    <row r="36" spans="2:6" x14ac:dyDescent="0.3">
      <c r="B36">
        <v>29</v>
      </c>
      <c r="C36">
        <v>18</v>
      </c>
      <c r="D36" t="s">
        <v>279</v>
      </c>
      <c r="E36" t="s">
        <v>128</v>
      </c>
      <c r="F36" t="s">
        <v>81</v>
      </c>
    </row>
    <row r="37" spans="2:6" x14ac:dyDescent="0.3">
      <c r="B37">
        <v>36</v>
      </c>
      <c r="C37">
        <v>17</v>
      </c>
      <c r="D37" t="s">
        <v>280</v>
      </c>
      <c r="E37" t="s">
        <v>8</v>
      </c>
      <c r="F37" t="s">
        <v>9</v>
      </c>
    </row>
    <row r="38" spans="2:6" x14ac:dyDescent="0.3">
      <c r="B38">
        <v>36</v>
      </c>
      <c r="C38">
        <v>17</v>
      </c>
      <c r="D38" t="s">
        <v>281</v>
      </c>
      <c r="E38" t="s">
        <v>126</v>
      </c>
      <c r="F38" t="s">
        <v>95</v>
      </c>
    </row>
    <row r="39" spans="2:6" x14ac:dyDescent="0.3">
      <c r="B39">
        <v>36</v>
      </c>
      <c r="C39">
        <v>17</v>
      </c>
      <c r="D39" t="s">
        <v>282</v>
      </c>
      <c r="E39" t="s">
        <v>165</v>
      </c>
      <c r="F39" t="s">
        <v>20</v>
      </c>
    </row>
    <row r="40" spans="2:6" x14ac:dyDescent="0.3">
      <c r="B40">
        <v>36</v>
      </c>
      <c r="C40">
        <v>17</v>
      </c>
      <c r="D40" t="s">
        <v>283</v>
      </c>
      <c r="E40" t="s">
        <v>128</v>
      </c>
      <c r="F40" t="s">
        <v>81</v>
      </c>
    </row>
    <row r="41" spans="2:6" x14ac:dyDescent="0.3">
      <c r="B41">
        <v>36</v>
      </c>
      <c r="C41">
        <v>17</v>
      </c>
      <c r="D41" t="s">
        <v>284</v>
      </c>
      <c r="E41" t="s">
        <v>128</v>
      </c>
      <c r="F41" t="s">
        <v>81</v>
      </c>
    </row>
    <row r="42" spans="2:6" x14ac:dyDescent="0.3">
      <c r="B42">
        <v>36</v>
      </c>
      <c r="C42">
        <v>17</v>
      </c>
      <c r="D42" t="s">
        <v>285</v>
      </c>
      <c r="E42" t="s">
        <v>87</v>
      </c>
      <c r="F42" t="s">
        <v>88</v>
      </c>
    </row>
    <row r="43" spans="2:6" x14ac:dyDescent="0.3">
      <c r="B43">
        <v>42</v>
      </c>
      <c r="C43">
        <v>16</v>
      </c>
      <c r="D43" t="s">
        <v>286</v>
      </c>
      <c r="E43" t="s">
        <v>104</v>
      </c>
      <c r="F43" t="s">
        <v>9</v>
      </c>
    </row>
    <row r="44" spans="2:6" x14ac:dyDescent="0.3">
      <c r="B44">
        <v>42</v>
      </c>
      <c r="C44">
        <v>16</v>
      </c>
      <c r="D44" t="s">
        <v>287</v>
      </c>
      <c r="E44" t="s">
        <v>100</v>
      </c>
      <c r="F44" t="s">
        <v>85</v>
      </c>
    </row>
    <row r="45" spans="2:6" x14ac:dyDescent="0.3">
      <c r="B45">
        <v>42</v>
      </c>
      <c r="C45">
        <v>16</v>
      </c>
      <c r="D45" t="s">
        <v>288</v>
      </c>
      <c r="E45" t="s">
        <v>165</v>
      </c>
      <c r="F45" t="s">
        <v>20</v>
      </c>
    </row>
    <row r="46" spans="2:6" x14ac:dyDescent="0.3">
      <c r="B46">
        <v>42</v>
      </c>
      <c r="C46">
        <v>16</v>
      </c>
      <c r="D46" t="s">
        <v>289</v>
      </c>
      <c r="E46" t="s">
        <v>75</v>
      </c>
      <c r="F46" t="s">
        <v>76</v>
      </c>
    </row>
    <row r="47" spans="2:6" x14ac:dyDescent="0.3">
      <c r="B47">
        <v>42</v>
      </c>
      <c r="C47">
        <v>16</v>
      </c>
      <c r="D47" t="s">
        <v>290</v>
      </c>
      <c r="E47" t="s">
        <v>17</v>
      </c>
      <c r="F47" t="s">
        <v>9</v>
      </c>
    </row>
    <row r="48" spans="2:6" x14ac:dyDescent="0.3">
      <c r="B48">
        <v>47</v>
      </c>
      <c r="C48">
        <v>15</v>
      </c>
      <c r="D48" t="s">
        <v>291</v>
      </c>
      <c r="E48" t="s">
        <v>126</v>
      </c>
      <c r="F48" t="s">
        <v>95</v>
      </c>
    </row>
    <row r="49" spans="1:7" x14ac:dyDescent="0.3">
      <c r="B49">
        <v>47</v>
      </c>
      <c r="C49">
        <v>15</v>
      </c>
      <c r="D49" t="s">
        <v>292</v>
      </c>
      <c r="E49" t="s">
        <v>100</v>
      </c>
      <c r="F49" t="s">
        <v>85</v>
      </c>
    </row>
    <row r="50" spans="1:7" x14ac:dyDescent="0.3">
      <c r="B50">
        <v>47</v>
      </c>
      <c r="C50">
        <v>15</v>
      </c>
      <c r="D50" t="s">
        <v>293</v>
      </c>
      <c r="E50" t="s">
        <v>100</v>
      </c>
      <c r="F50" t="s">
        <v>85</v>
      </c>
    </row>
    <row r="51" spans="1:7" x14ac:dyDescent="0.3">
      <c r="B51">
        <v>47</v>
      </c>
      <c r="C51">
        <v>15</v>
      </c>
      <c r="D51" t="s">
        <v>294</v>
      </c>
      <c r="E51" t="s">
        <v>165</v>
      </c>
      <c r="F51" t="s">
        <v>20</v>
      </c>
    </row>
    <row r="52" spans="1:7" x14ac:dyDescent="0.3">
      <c r="B52">
        <v>51</v>
      </c>
      <c r="C52">
        <v>14</v>
      </c>
      <c r="D52" t="s">
        <v>295</v>
      </c>
      <c r="E52" t="s">
        <v>133</v>
      </c>
      <c r="F52" t="s">
        <v>85</v>
      </c>
    </row>
    <row r="54" spans="1:7" x14ac:dyDescent="0.3">
      <c r="A54">
        <f>COUNTA(A2:A52)</f>
        <v>14</v>
      </c>
      <c r="C54">
        <f>COUNTA(C2:C52)</f>
        <v>51</v>
      </c>
    </row>
    <row r="55" spans="1:7" x14ac:dyDescent="0.3">
      <c r="C55">
        <f>C54/4</f>
        <v>12.75</v>
      </c>
    </row>
    <row r="56" spans="1:7" x14ac:dyDescent="0.3">
      <c r="F56" t="s">
        <v>20</v>
      </c>
      <c r="G56">
        <f>COUNTIF($F$2:$F$15,F56)</f>
        <v>4</v>
      </c>
    </row>
    <row r="57" spans="1:7" x14ac:dyDescent="0.3">
      <c r="F57" t="s">
        <v>9</v>
      </c>
      <c r="G57">
        <f t="shared" ref="G57:G62" si="0">COUNTIF($F$2:$F$15,F57)</f>
        <v>5</v>
      </c>
    </row>
    <row r="58" spans="1:7" x14ac:dyDescent="0.3">
      <c r="F58" t="s">
        <v>146</v>
      </c>
      <c r="G58">
        <f t="shared" si="0"/>
        <v>1</v>
      </c>
    </row>
    <row r="59" spans="1:7" x14ac:dyDescent="0.3">
      <c r="F59" t="s">
        <v>95</v>
      </c>
      <c r="G59">
        <f t="shared" si="0"/>
        <v>1</v>
      </c>
    </row>
    <row r="60" spans="1:7" x14ac:dyDescent="0.3">
      <c r="F60" t="s">
        <v>98</v>
      </c>
      <c r="G60">
        <f t="shared" si="0"/>
        <v>1</v>
      </c>
    </row>
    <row r="61" spans="1:7" x14ac:dyDescent="0.3">
      <c r="F61" t="s">
        <v>88</v>
      </c>
      <c r="G61">
        <f t="shared" si="0"/>
        <v>1</v>
      </c>
    </row>
    <row r="62" spans="1:7" x14ac:dyDescent="0.3">
      <c r="F62" t="s">
        <v>85</v>
      </c>
      <c r="G62">
        <f t="shared" si="0"/>
        <v>1</v>
      </c>
    </row>
    <row r="63" spans="1:7" x14ac:dyDescent="0.3">
      <c r="G63">
        <f>SUM(G56:G62)</f>
        <v>14</v>
      </c>
    </row>
  </sheetData>
  <sortState xmlns:xlrd2="http://schemas.microsoft.com/office/spreadsheetml/2017/richdata2" ref="F56:F62">
    <sortCondition ref="F56:F6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83"/>
  <sheetViews>
    <sheetView workbookViewId="0"/>
  </sheetViews>
  <sheetFormatPr defaultRowHeight="14.4" x14ac:dyDescent="0.3"/>
  <cols>
    <col min="1" max="1" width="11.109375" bestFit="1" customWidth="1"/>
    <col min="2" max="2" width="5.33203125" bestFit="1" customWidth="1"/>
    <col min="3" max="3" width="5.88671875" bestFit="1" customWidth="1"/>
    <col min="4" max="4" width="43.6640625" bestFit="1" customWidth="1"/>
    <col min="5" max="5" width="22.88671875" bestFit="1" customWidth="1"/>
    <col min="6" max="7" width="39.33203125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 t="s">
        <v>6</v>
      </c>
      <c r="B2">
        <v>1</v>
      </c>
      <c r="C2">
        <v>24</v>
      </c>
      <c r="D2" t="s">
        <v>297</v>
      </c>
      <c r="E2" t="s">
        <v>111</v>
      </c>
      <c r="F2" t="s">
        <v>15</v>
      </c>
    </row>
    <row r="3" spans="1:6" x14ac:dyDescent="0.3">
      <c r="A3" t="s">
        <v>12</v>
      </c>
      <c r="B3">
        <v>1</v>
      </c>
      <c r="C3">
        <v>24</v>
      </c>
      <c r="D3" t="s">
        <v>298</v>
      </c>
      <c r="E3" t="s">
        <v>299</v>
      </c>
      <c r="F3" t="s">
        <v>88</v>
      </c>
    </row>
    <row r="4" spans="1:6" x14ac:dyDescent="0.3">
      <c r="A4" t="s">
        <v>10</v>
      </c>
      <c r="B4">
        <v>1</v>
      </c>
      <c r="C4">
        <v>24</v>
      </c>
      <c r="D4" t="s">
        <v>296</v>
      </c>
      <c r="E4" t="s">
        <v>109</v>
      </c>
      <c r="F4" t="s">
        <v>95</v>
      </c>
    </row>
    <row r="5" spans="1:6" x14ac:dyDescent="0.3">
      <c r="A5" t="s">
        <v>443</v>
      </c>
      <c r="B5">
        <v>4</v>
      </c>
      <c r="C5">
        <v>23</v>
      </c>
      <c r="D5" t="s">
        <v>300</v>
      </c>
      <c r="E5" t="s">
        <v>97</v>
      </c>
      <c r="F5" t="s">
        <v>98</v>
      </c>
    </row>
    <row r="6" spans="1:6" x14ac:dyDescent="0.3">
      <c r="A6" t="s">
        <v>443</v>
      </c>
      <c r="B6">
        <v>4</v>
      </c>
      <c r="C6">
        <v>23</v>
      </c>
      <c r="D6" t="s">
        <v>301</v>
      </c>
      <c r="E6" t="s">
        <v>299</v>
      </c>
      <c r="F6" t="s">
        <v>88</v>
      </c>
    </row>
    <row r="7" spans="1:6" x14ac:dyDescent="0.3">
      <c r="A7" t="s">
        <v>443</v>
      </c>
      <c r="B7">
        <v>4</v>
      </c>
      <c r="C7">
        <v>23</v>
      </c>
      <c r="D7" t="s">
        <v>302</v>
      </c>
      <c r="E7" t="s">
        <v>97</v>
      </c>
      <c r="F7" t="s">
        <v>98</v>
      </c>
    </row>
    <row r="8" spans="1:6" x14ac:dyDescent="0.3">
      <c r="A8" t="s">
        <v>443</v>
      </c>
      <c r="B8">
        <v>4</v>
      </c>
      <c r="C8">
        <v>23</v>
      </c>
      <c r="D8" t="s">
        <v>303</v>
      </c>
      <c r="E8" t="s">
        <v>100</v>
      </c>
      <c r="F8" t="s">
        <v>85</v>
      </c>
    </row>
    <row r="9" spans="1:6" x14ac:dyDescent="0.3">
      <c r="A9" t="s">
        <v>443</v>
      </c>
      <c r="B9">
        <v>4</v>
      </c>
      <c r="C9">
        <v>23</v>
      </c>
      <c r="D9" t="s">
        <v>304</v>
      </c>
      <c r="E9" t="s">
        <v>8</v>
      </c>
      <c r="F9" t="s">
        <v>9</v>
      </c>
    </row>
    <row r="10" spans="1:6" x14ac:dyDescent="0.3">
      <c r="A10" t="s">
        <v>443</v>
      </c>
      <c r="B10">
        <v>4</v>
      </c>
      <c r="C10">
        <v>23</v>
      </c>
      <c r="D10" t="s">
        <v>305</v>
      </c>
      <c r="E10" t="s">
        <v>145</v>
      </c>
      <c r="F10" t="s">
        <v>146</v>
      </c>
    </row>
    <row r="11" spans="1:6" x14ac:dyDescent="0.3">
      <c r="A11" t="s">
        <v>443</v>
      </c>
      <c r="B11">
        <v>4</v>
      </c>
      <c r="C11">
        <v>23</v>
      </c>
      <c r="D11" t="s">
        <v>306</v>
      </c>
      <c r="E11" t="s">
        <v>104</v>
      </c>
      <c r="F11" t="s">
        <v>9</v>
      </c>
    </row>
    <row r="12" spans="1:6" x14ac:dyDescent="0.3">
      <c r="A12" t="s">
        <v>443</v>
      </c>
      <c r="B12">
        <v>4</v>
      </c>
      <c r="C12">
        <v>23</v>
      </c>
      <c r="D12" t="s">
        <v>307</v>
      </c>
      <c r="E12" t="s">
        <v>75</v>
      </c>
      <c r="F12" t="s">
        <v>76</v>
      </c>
    </row>
    <row r="13" spans="1:6" x14ac:dyDescent="0.3">
      <c r="A13" t="s">
        <v>443</v>
      </c>
      <c r="B13">
        <v>4</v>
      </c>
      <c r="C13">
        <v>23</v>
      </c>
      <c r="D13" t="s">
        <v>308</v>
      </c>
      <c r="E13" t="s">
        <v>179</v>
      </c>
      <c r="F13" t="s">
        <v>20</v>
      </c>
    </row>
    <row r="14" spans="1:6" x14ac:dyDescent="0.3">
      <c r="A14" t="s">
        <v>443</v>
      </c>
      <c r="B14">
        <v>4</v>
      </c>
      <c r="C14">
        <v>23</v>
      </c>
      <c r="D14" t="s">
        <v>309</v>
      </c>
      <c r="E14" t="s">
        <v>8</v>
      </c>
      <c r="F14" t="s">
        <v>9</v>
      </c>
    </row>
    <row r="15" spans="1:6" x14ac:dyDescent="0.3">
      <c r="A15" t="s">
        <v>443</v>
      </c>
      <c r="B15">
        <v>14</v>
      </c>
      <c r="C15">
        <v>22</v>
      </c>
      <c r="D15" t="s">
        <v>310</v>
      </c>
      <c r="E15" t="s">
        <v>19</v>
      </c>
      <c r="F15" t="s">
        <v>20</v>
      </c>
    </row>
    <row r="16" spans="1:6" x14ac:dyDescent="0.3">
      <c r="A16" t="s">
        <v>443</v>
      </c>
      <c r="B16">
        <v>14</v>
      </c>
      <c r="C16">
        <v>22</v>
      </c>
      <c r="D16" t="s">
        <v>311</v>
      </c>
      <c r="E16" t="s">
        <v>123</v>
      </c>
      <c r="F16" t="s">
        <v>81</v>
      </c>
    </row>
    <row r="17" spans="1:6" x14ac:dyDescent="0.3">
      <c r="A17" t="s">
        <v>443</v>
      </c>
      <c r="B17">
        <v>14</v>
      </c>
      <c r="C17">
        <v>22</v>
      </c>
      <c r="D17" t="s">
        <v>312</v>
      </c>
      <c r="E17" t="s">
        <v>109</v>
      </c>
      <c r="F17" t="s">
        <v>95</v>
      </c>
    </row>
    <row r="18" spans="1:6" x14ac:dyDescent="0.3">
      <c r="A18" t="s">
        <v>443</v>
      </c>
      <c r="B18">
        <v>14</v>
      </c>
      <c r="C18">
        <v>22</v>
      </c>
      <c r="D18" t="s">
        <v>313</v>
      </c>
      <c r="E18" t="s">
        <v>97</v>
      </c>
      <c r="F18" t="s">
        <v>98</v>
      </c>
    </row>
    <row r="19" spans="1:6" x14ac:dyDescent="0.3">
      <c r="B19">
        <v>18</v>
      </c>
      <c r="C19">
        <v>21</v>
      </c>
      <c r="D19" t="s">
        <v>314</v>
      </c>
      <c r="E19" t="s">
        <v>14</v>
      </c>
      <c r="F19" t="s">
        <v>15</v>
      </c>
    </row>
    <row r="20" spans="1:6" x14ac:dyDescent="0.3">
      <c r="B20">
        <v>18</v>
      </c>
      <c r="C20">
        <v>21</v>
      </c>
      <c r="D20" t="s">
        <v>315</v>
      </c>
      <c r="E20" t="s">
        <v>14</v>
      </c>
      <c r="F20" t="s">
        <v>15</v>
      </c>
    </row>
    <row r="21" spans="1:6" x14ac:dyDescent="0.3">
      <c r="B21">
        <v>18</v>
      </c>
      <c r="C21">
        <v>21</v>
      </c>
      <c r="D21" t="s">
        <v>316</v>
      </c>
      <c r="E21" t="s">
        <v>14</v>
      </c>
      <c r="F21" t="s">
        <v>15</v>
      </c>
    </row>
    <row r="22" spans="1:6" x14ac:dyDescent="0.3">
      <c r="B22">
        <v>18</v>
      </c>
      <c r="C22">
        <v>21</v>
      </c>
      <c r="D22" t="s">
        <v>317</v>
      </c>
      <c r="E22" t="s">
        <v>75</v>
      </c>
      <c r="F22" t="s">
        <v>76</v>
      </c>
    </row>
    <row r="23" spans="1:6" x14ac:dyDescent="0.3">
      <c r="B23">
        <v>18</v>
      </c>
      <c r="C23">
        <v>21</v>
      </c>
      <c r="D23" t="s">
        <v>318</v>
      </c>
      <c r="E23" t="s">
        <v>114</v>
      </c>
      <c r="F23" t="s">
        <v>115</v>
      </c>
    </row>
    <row r="24" spans="1:6" x14ac:dyDescent="0.3">
      <c r="B24">
        <v>18</v>
      </c>
      <c r="C24">
        <v>21</v>
      </c>
      <c r="D24" t="s">
        <v>319</v>
      </c>
      <c r="E24" t="s">
        <v>100</v>
      </c>
      <c r="F24" t="s">
        <v>85</v>
      </c>
    </row>
    <row r="25" spans="1:6" x14ac:dyDescent="0.3">
      <c r="B25">
        <v>18</v>
      </c>
      <c r="C25">
        <v>21</v>
      </c>
      <c r="D25" t="s">
        <v>320</v>
      </c>
      <c r="E25" t="s">
        <v>8</v>
      </c>
      <c r="F25" t="s">
        <v>9</v>
      </c>
    </row>
    <row r="26" spans="1:6" x14ac:dyDescent="0.3">
      <c r="B26">
        <v>18</v>
      </c>
      <c r="C26">
        <v>21</v>
      </c>
      <c r="D26" t="s">
        <v>321</v>
      </c>
      <c r="E26" t="s">
        <v>109</v>
      </c>
      <c r="F26" t="s">
        <v>95</v>
      </c>
    </row>
    <row r="27" spans="1:6" x14ac:dyDescent="0.3">
      <c r="B27">
        <v>18</v>
      </c>
      <c r="C27">
        <v>21</v>
      </c>
      <c r="D27" t="s">
        <v>322</v>
      </c>
      <c r="E27" t="s">
        <v>299</v>
      </c>
      <c r="F27" t="s">
        <v>88</v>
      </c>
    </row>
    <row r="28" spans="1:6" x14ac:dyDescent="0.3">
      <c r="B28">
        <v>18</v>
      </c>
      <c r="C28">
        <v>21</v>
      </c>
      <c r="D28" t="s">
        <v>323</v>
      </c>
      <c r="E28" t="s">
        <v>299</v>
      </c>
      <c r="F28" t="s">
        <v>88</v>
      </c>
    </row>
    <row r="29" spans="1:6" x14ac:dyDescent="0.3">
      <c r="B29">
        <v>18</v>
      </c>
      <c r="C29">
        <v>21</v>
      </c>
      <c r="D29" t="s">
        <v>324</v>
      </c>
      <c r="E29" t="s">
        <v>104</v>
      </c>
      <c r="F29" t="s">
        <v>9</v>
      </c>
    </row>
    <row r="30" spans="1:6" x14ac:dyDescent="0.3">
      <c r="B30">
        <v>29</v>
      </c>
      <c r="C30">
        <v>20</v>
      </c>
      <c r="D30" t="s">
        <v>325</v>
      </c>
      <c r="E30" t="s">
        <v>121</v>
      </c>
      <c r="F30" t="s">
        <v>115</v>
      </c>
    </row>
    <row r="31" spans="1:6" x14ac:dyDescent="0.3">
      <c r="B31">
        <v>29</v>
      </c>
      <c r="C31">
        <v>20</v>
      </c>
      <c r="D31" t="s">
        <v>326</v>
      </c>
      <c r="E31" t="s">
        <v>148</v>
      </c>
      <c r="F31" t="s">
        <v>149</v>
      </c>
    </row>
    <row r="32" spans="1:6" x14ac:dyDescent="0.3">
      <c r="B32">
        <v>29</v>
      </c>
      <c r="C32">
        <v>20</v>
      </c>
      <c r="D32" t="s">
        <v>327</v>
      </c>
      <c r="E32" t="s">
        <v>19</v>
      </c>
      <c r="F32" t="s">
        <v>20</v>
      </c>
    </row>
    <row r="33" spans="2:6" x14ac:dyDescent="0.3">
      <c r="B33">
        <v>29</v>
      </c>
      <c r="C33">
        <v>20</v>
      </c>
      <c r="D33" t="s">
        <v>328</v>
      </c>
      <c r="E33" t="s">
        <v>123</v>
      </c>
      <c r="F33" t="s">
        <v>81</v>
      </c>
    </row>
    <row r="34" spans="2:6" x14ac:dyDescent="0.3">
      <c r="B34">
        <v>29</v>
      </c>
      <c r="C34">
        <v>20</v>
      </c>
      <c r="D34" t="s">
        <v>329</v>
      </c>
      <c r="E34" t="s">
        <v>104</v>
      </c>
      <c r="F34" t="s">
        <v>9</v>
      </c>
    </row>
    <row r="35" spans="2:6" x14ac:dyDescent="0.3">
      <c r="B35">
        <v>29</v>
      </c>
      <c r="C35">
        <v>20</v>
      </c>
      <c r="D35" t="s">
        <v>330</v>
      </c>
      <c r="E35" t="s">
        <v>179</v>
      </c>
      <c r="F35" t="s">
        <v>20</v>
      </c>
    </row>
    <row r="36" spans="2:6" x14ac:dyDescent="0.3">
      <c r="B36">
        <v>29</v>
      </c>
      <c r="C36">
        <v>20</v>
      </c>
      <c r="D36" t="s">
        <v>331</v>
      </c>
      <c r="E36" t="s">
        <v>123</v>
      </c>
      <c r="F36" t="s">
        <v>81</v>
      </c>
    </row>
    <row r="37" spans="2:6" x14ac:dyDescent="0.3">
      <c r="B37">
        <v>29</v>
      </c>
      <c r="C37">
        <v>20</v>
      </c>
      <c r="D37" t="s">
        <v>332</v>
      </c>
      <c r="E37" t="s">
        <v>148</v>
      </c>
      <c r="F37" t="s">
        <v>149</v>
      </c>
    </row>
    <row r="38" spans="2:6" x14ac:dyDescent="0.3">
      <c r="B38">
        <v>29</v>
      </c>
      <c r="C38">
        <v>20</v>
      </c>
      <c r="D38" t="s">
        <v>333</v>
      </c>
      <c r="E38" t="s">
        <v>111</v>
      </c>
      <c r="F38" t="s">
        <v>15</v>
      </c>
    </row>
    <row r="39" spans="2:6" x14ac:dyDescent="0.3">
      <c r="B39">
        <v>29</v>
      </c>
      <c r="C39">
        <v>20</v>
      </c>
      <c r="D39" t="s">
        <v>334</v>
      </c>
      <c r="E39" t="s">
        <v>84</v>
      </c>
      <c r="F39" t="s">
        <v>85</v>
      </c>
    </row>
    <row r="40" spans="2:6" x14ac:dyDescent="0.3">
      <c r="B40">
        <v>29</v>
      </c>
      <c r="C40">
        <v>20</v>
      </c>
      <c r="D40" t="s">
        <v>335</v>
      </c>
      <c r="E40" t="s">
        <v>111</v>
      </c>
      <c r="F40" t="s">
        <v>15</v>
      </c>
    </row>
    <row r="41" spans="2:6" x14ac:dyDescent="0.3">
      <c r="B41">
        <v>40</v>
      </c>
      <c r="C41">
        <v>19</v>
      </c>
      <c r="D41" t="s">
        <v>336</v>
      </c>
      <c r="E41" t="s">
        <v>14</v>
      </c>
      <c r="F41" t="s">
        <v>15</v>
      </c>
    </row>
    <row r="42" spans="2:6" x14ac:dyDescent="0.3">
      <c r="B42">
        <v>40</v>
      </c>
      <c r="C42">
        <v>19</v>
      </c>
      <c r="D42" t="s">
        <v>337</v>
      </c>
      <c r="E42" t="s">
        <v>104</v>
      </c>
      <c r="F42" t="s">
        <v>9</v>
      </c>
    </row>
    <row r="43" spans="2:6" x14ac:dyDescent="0.3">
      <c r="B43">
        <v>40</v>
      </c>
      <c r="C43">
        <v>19</v>
      </c>
      <c r="D43" t="s">
        <v>338</v>
      </c>
      <c r="E43" t="s">
        <v>100</v>
      </c>
      <c r="F43" t="s">
        <v>85</v>
      </c>
    </row>
    <row r="44" spans="2:6" x14ac:dyDescent="0.3">
      <c r="B44">
        <v>40</v>
      </c>
      <c r="C44">
        <v>19</v>
      </c>
      <c r="D44" t="s">
        <v>339</v>
      </c>
      <c r="E44" t="s">
        <v>123</v>
      </c>
      <c r="F44" t="s">
        <v>81</v>
      </c>
    </row>
    <row r="45" spans="2:6" x14ac:dyDescent="0.3">
      <c r="B45">
        <v>40</v>
      </c>
      <c r="C45">
        <v>19</v>
      </c>
      <c r="D45" t="s">
        <v>340</v>
      </c>
      <c r="E45" t="s">
        <v>75</v>
      </c>
      <c r="F45" t="s">
        <v>76</v>
      </c>
    </row>
    <row r="46" spans="2:6" x14ac:dyDescent="0.3">
      <c r="B46">
        <v>40</v>
      </c>
      <c r="C46">
        <v>19</v>
      </c>
      <c r="D46" t="s">
        <v>341</v>
      </c>
      <c r="E46" t="s">
        <v>128</v>
      </c>
      <c r="F46" t="s">
        <v>81</v>
      </c>
    </row>
    <row r="47" spans="2:6" x14ac:dyDescent="0.3">
      <c r="B47">
        <v>40</v>
      </c>
      <c r="C47">
        <v>19</v>
      </c>
      <c r="D47" t="s">
        <v>342</v>
      </c>
      <c r="E47" t="s">
        <v>126</v>
      </c>
      <c r="F47" t="s">
        <v>95</v>
      </c>
    </row>
    <row r="48" spans="2:6" x14ac:dyDescent="0.3">
      <c r="B48">
        <v>47</v>
      </c>
      <c r="C48">
        <v>18</v>
      </c>
      <c r="D48" t="s">
        <v>343</v>
      </c>
      <c r="E48" t="s">
        <v>126</v>
      </c>
      <c r="F48" t="s">
        <v>95</v>
      </c>
    </row>
    <row r="49" spans="2:6" x14ac:dyDescent="0.3">
      <c r="B49">
        <v>47</v>
      </c>
      <c r="C49">
        <v>18</v>
      </c>
      <c r="D49" t="s">
        <v>344</v>
      </c>
      <c r="E49" t="s">
        <v>128</v>
      </c>
      <c r="F49" t="s">
        <v>81</v>
      </c>
    </row>
    <row r="50" spans="2:6" x14ac:dyDescent="0.3">
      <c r="B50">
        <v>47</v>
      </c>
      <c r="C50">
        <v>18</v>
      </c>
      <c r="D50" t="s">
        <v>345</v>
      </c>
      <c r="E50" t="s">
        <v>128</v>
      </c>
      <c r="F50" t="s">
        <v>81</v>
      </c>
    </row>
    <row r="51" spans="2:6" x14ac:dyDescent="0.3">
      <c r="B51">
        <v>47</v>
      </c>
      <c r="C51">
        <v>18</v>
      </c>
      <c r="D51" t="s">
        <v>346</v>
      </c>
      <c r="E51" t="s">
        <v>8</v>
      </c>
      <c r="F51" t="s">
        <v>9</v>
      </c>
    </row>
    <row r="52" spans="2:6" x14ac:dyDescent="0.3">
      <c r="B52">
        <v>47</v>
      </c>
      <c r="C52">
        <v>18</v>
      </c>
      <c r="D52" t="s">
        <v>347</v>
      </c>
      <c r="E52" t="s">
        <v>121</v>
      </c>
      <c r="F52" t="s">
        <v>115</v>
      </c>
    </row>
    <row r="53" spans="2:6" x14ac:dyDescent="0.3">
      <c r="B53">
        <v>47</v>
      </c>
      <c r="C53">
        <v>18</v>
      </c>
      <c r="D53" t="s">
        <v>348</v>
      </c>
      <c r="E53" t="s">
        <v>126</v>
      </c>
      <c r="F53" t="s">
        <v>95</v>
      </c>
    </row>
    <row r="54" spans="2:6" x14ac:dyDescent="0.3">
      <c r="B54">
        <v>47</v>
      </c>
      <c r="C54">
        <v>18</v>
      </c>
      <c r="D54" t="s">
        <v>349</v>
      </c>
      <c r="E54" t="s">
        <v>350</v>
      </c>
      <c r="F54" t="s">
        <v>351</v>
      </c>
    </row>
    <row r="55" spans="2:6" x14ac:dyDescent="0.3">
      <c r="B55">
        <v>54</v>
      </c>
      <c r="C55">
        <v>17</v>
      </c>
      <c r="D55" t="s">
        <v>352</v>
      </c>
      <c r="E55" t="s">
        <v>114</v>
      </c>
      <c r="F55" t="s">
        <v>115</v>
      </c>
    </row>
    <row r="56" spans="2:6" x14ac:dyDescent="0.3">
      <c r="B56">
        <v>54</v>
      </c>
      <c r="C56">
        <v>17</v>
      </c>
      <c r="D56" t="s">
        <v>353</v>
      </c>
      <c r="E56" t="s">
        <v>75</v>
      </c>
      <c r="F56" t="s">
        <v>76</v>
      </c>
    </row>
    <row r="57" spans="2:6" x14ac:dyDescent="0.3">
      <c r="B57">
        <v>54</v>
      </c>
      <c r="C57">
        <v>17</v>
      </c>
      <c r="D57" t="s">
        <v>354</v>
      </c>
      <c r="E57" t="s">
        <v>126</v>
      </c>
      <c r="F57" t="s">
        <v>95</v>
      </c>
    </row>
    <row r="58" spans="2:6" x14ac:dyDescent="0.3">
      <c r="B58">
        <v>54</v>
      </c>
      <c r="C58">
        <v>17</v>
      </c>
      <c r="D58" t="s">
        <v>355</v>
      </c>
      <c r="E58" t="s">
        <v>100</v>
      </c>
      <c r="F58" t="s">
        <v>85</v>
      </c>
    </row>
    <row r="59" spans="2:6" x14ac:dyDescent="0.3">
      <c r="B59">
        <v>54</v>
      </c>
      <c r="C59">
        <v>17</v>
      </c>
      <c r="D59" t="s">
        <v>356</v>
      </c>
      <c r="E59" t="s">
        <v>165</v>
      </c>
      <c r="F59" t="s">
        <v>20</v>
      </c>
    </row>
    <row r="60" spans="2:6" x14ac:dyDescent="0.3">
      <c r="B60">
        <v>54</v>
      </c>
      <c r="C60">
        <v>17</v>
      </c>
      <c r="D60" t="s">
        <v>357</v>
      </c>
      <c r="E60" t="s">
        <v>133</v>
      </c>
      <c r="F60" t="s">
        <v>85</v>
      </c>
    </row>
    <row r="61" spans="2:6" x14ac:dyDescent="0.3">
      <c r="B61">
        <v>54</v>
      </c>
      <c r="C61">
        <v>17</v>
      </c>
      <c r="D61" t="s">
        <v>358</v>
      </c>
      <c r="E61" t="s">
        <v>179</v>
      </c>
      <c r="F61" t="s">
        <v>20</v>
      </c>
    </row>
    <row r="62" spans="2:6" x14ac:dyDescent="0.3">
      <c r="B62">
        <v>61</v>
      </c>
      <c r="C62">
        <v>16</v>
      </c>
      <c r="D62" t="s">
        <v>359</v>
      </c>
      <c r="E62" t="s">
        <v>128</v>
      </c>
      <c r="F62" t="s">
        <v>81</v>
      </c>
    </row>
    <row r="63" spans="2:6" x14ac:dyDescent="0.3">
      <c r="B63">
        <v>61</v>
      </c>
      <c r="C63">
        <v>16</v>
      </c>
      <c r="D63" t="s">
        <v>360</v>
      </c>
      <c r="E63" t="s">
        <v>133</v>
      </c>
      <c r="F63" t="s">
        <v>85</v>
      </c>
    </row>
    <row r="64" spans="2:6" x14ac:dyDescent="0.3">
      <c r="B64">
        <v>61</v>
      </c>
      <c r="C64">
        <v>16</v>
      </c>
      <c r="D64" t="s">
        <v>361</v>
      </c>
      <c r="E64" t="s">
        <v>109</v>
      </c>
      <c r="F64" t="s">
        <v>95</v>
      </c>
    </row>
    <row r="65" spans="1:7" x14ac:dyDescent="0.3">
      <c r="B65">
        <v>61</v>
      </c>
      <c r="C65">
        <v>16</v>
      </c>
      <c r="D65" t="s">
        <v>362</v>
      </c>
      <c r="E65" t="s">
        <v>133</v>
      </c>
      <c r="F65" t="s">
        <v>85</v>
      </c>
    </row>
    <row r="66" spans="1:7" x14ac:dyDescent="0.3">
      <c r="B66">
        <v>61</v>
      </c>
      <c r="C66">
        <v>16</v>
      </c>
      <c r="D66" t="s">
        <v>363</v>
      </c>
      <c r="E66" t="s">
        <v>121</v>
      </c>
      <c r="F66" t="s">
        <v>115</v>
      </c>
    </row>
    <row r="67" spans="1:7" x14ac:dyDescent="0.3">
      <c r="B67">
        <v>66</v>
      </c>
      <c r="C67">
        <v>15</v>
      </c>
      <c r="D67" t="s">
        <v>364</v>
      </c>
      <c r="E67" t="s">
        <v>97</v>
      </c>
      <c r="F67" t="s">
        <v>98</v>
      </c>
    </row>
    <row r="68" spans="1:7" x14ac:dyDescent="0.3">
      <c r="B68">
        <v>66</v>
      </c>
      <c r="C68">
        <v>15</v>
      </c>
      <c r="D68" t="s">
        <v>365</v>
      </c>
      <c r="E68" t="s">
        <v>133</v>
      </c>
      <c r="F68" t="s">
        <v>85</v>
      </c>
    </row>
    <row r="69" spans="1:7" x14ac:dyDescent="0.3">
      <c r="B69">
        <v>66</v>
      </c>
      <c r="C69">
        <v>15</v>
      </c>
      <c r="D69" t="s">
        <v>366</v>
      </c>
      <c r="E69" t="s">
        <v>217</v>
      </c>
      <c r="F69" t="s">
        <v>95</v>
      </c>
    </row>
    <row r="71" spans="1:7" x14ac:dyDescent="0.3">
      <c r="A71">
        <f>COUNTA(A2:A69)</f>
        <v>17</v>
      </c>
      <c r="C71">
        <f>COUNTA(C2:C69)</f>
        <v>68</v>
      </c>
    </row>
    <row r="72" spans="1:7" x14ac:dyDescent="0.3">
      <c r="C72">
        <f>C71/4</f>
        <v>17</v>
      </c>
    </row>
    <row r="73" spans="1:7" x14ac:dyDescent="0.3">
      <c r="F73" t="s">
        <v>20</v>
      </c>
      <c r="G73">
        <f>COUNTIF($F$2:$F$18,F73)</f>
        <v>2</v>
      </c>
    </row>
    <row r="74" spans="1:7" x14ac:dyDescent="0.3">
      <c r="F74" t="s">
        <v>9</v>
      </c>
      <c r="G74">
        <f t="shared" ref="G74:G82" si="0">COUNTIF($F$2:$F$18,F74)</f>
        <v>3</v>
      </c>
    </row>
    <row r="75" spans="1:7" x14ac:dyDescent="0.3">
      <c r="F75" t="s">
        <v>146</v>
      </c>
      <c r="G75">
        <f t="shared" si="0"/>
        <v>1</v>
      </c>
    </row>
    <row r="76" spans="1:7" x14ac:dyDescent="0.3">
      <c r="F76" t="s">
        <v>95</v>
      </c>
      <c r="G76">
        <f t="shared" si="0"/>
        <v>2</v>
      </c>
    </row>
    <row r="77" spans="1:7" x14ac:dyDescent="0.3">
      <c r="F77" t="s">
        <v>81</v>
      </c>
      <c r="G77">
        <f t="shared" si="0"/>
        <v>1</v>
      </c>
    </row>
    <row r="78" spans="1:7" x14ac:dyDescent="0.3">
      <c r="F78" t="s">
        <v>98</v>
      </c>
      <c r="G78">
        <f t="shared" si="0"/>
        <v>3</v>
      </c>
    </row>
    <row r="79" spans="1:7" x14ac:dyDescent="0.3">
      <c r="F79" t="s">
        <v>88</v>
      </c>
      <c r="G79">
        <f t="shared" si="0"/>
        <v>2</v>
      </c>
    </row>
    <row r="80" spans="1:7" x14ac:dyDescent="0.3">
      <c r="F80" t="s">
        <v>85</v>
      </c>
      <c r="G80">
        <f t="shared" si="0"/>
        <v>1</v>
      </c>
    </row>
    <row r="81" spans="6:7" x14ac:dyDescent="0.3">
      <c r="F81" t="s">
        <v>15</v>
      </c>
      <c r="G81">
        <f t="shared" si="0"/>
        <v>1</v>
      </c>
    </row>
    <row r="82" spans="6:7" x14ac:dyDescent="0.3">
      <c r="F82" t="s">
        <v>76</v>
      </c>
      <c r="G82">
        <f t="shared" si="0"/>
        <v>1</v>
      </c>
    </row>
    <row r="83" spans="6:7" x14ac:dyDescent="0.3">
      <c r="G83">
        <f>SUM(G73:G82)</f>
        <v>17</v>
      </c>
    </row>
  </sheetData>
  <sortState xmlns:xlrd2="http://schemas.microsoft.com/office/spreadsheetml/2017/richdata2" ref="F73:F82">
    <sortCondition ref="F73:F82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9"/>
  <sheetViews>
    <sheetView workbookViewId="0"/>
  </sheetViews>
  <sheetFormatPr defaultRowHeight="14.4" x14ac:dyDescent="0.3"/>
  <cols>
    <col min="1" max="1" width="11.109375" bestFit="1" customWidth="1"/>
    <col min="2" max="2" width="5.33203125" bestFit="1" customWidth="1"/>
    <col min="3" max="3" width="5.88671875" bestFit="1" customWidth="1"/>
    <col min="4" max="4" width="44.44140625" bestFit="1" customWidth="1"/>
    <col min="5" max="5" width="30.109375" bestFit="1" customWidth="1"/>
    <col min="6" max="6" width="38.44140625" bestFit="1" customWidth="1"/>
    <col min="7" max="7" width="39.33203125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 t="s">
        <v>6</v>
      </c>
      <c r="B2">
        <v>1</v>
      </c>
      <c r="C2">
        <v>22</v>
      </c>
      <c r="D2" t="s">
        <v>369</v>
      </c>
      <c r="E2" t="s">
        <v>111</v>
      </c>
      <c r="F2" t="s">
        <v>15</v>
      </c>
    </row>
    <row r="3" spans="1:6" x14ac:dyDescent="0.3">
      <c r="A3" t="s">
        <v>12</v>
      </c>
      <c r="B3">
        <v>1</v>
      </c>
      <c r="C3">
        <v>23</v>
      </c>
      <c r="D3" t="s">
        <v>368</v>
      </c>
      <c r="E3" t="s">
        <v>109</v>
      </c>
      <c r="F3" t="s">
        <v>95</v>
      </c>
    </row>
    <row r="4" spans="1:6" x14ac:dyDescent="0.3">
      <c r="A4" t="s">
        <v>10</v>
      </c>
      <c r="B4">
        <v>1</v>
      </c>
      <c r="C4">
        <v>22</v>
      </c>
      <c r="D4" t="s">
        <v>367</v>
      </c>
      <c r="E4" t="s">
        <v>104</v>
      </c>
      <c r="F4" t="s">
        <v>9</v>
      </c>
    </row>
    <row r="5" spans="1:6" x14ac:dyDescent="0.3">
      <c r="A5" t="s">
        <v>443</v>
      </c>
      <c r="B5">
        <v>4</v>
      </c>
      <c r="C5">
        <v>24</v>
      </c>
      <c r="D5" t="s">
        <v>370</v>
      </c>
      <c r="E5" t="s">
        <v>40</v>
      </c>
      <c r="F5" t="s">
        <v>41</v>
      </c>
    </row>
    <row r="6" spans="1:6" x14ac:dyDescent="0.3">
      <c r="A6" t="s">
        <v>443</v>
      </c>
      <c r="B6">
        <v>5</v>
      </c>
      <c r="C6">
        <v>22</v>
      </c>
      <c r="D6" t="s">
        <v>371</v>
      </c>
      <c r="E6" t="s">
        <v>17</v>
      </c>
      <c r="F6" t="s">
        <v>9</v>
      </c>
    </row>
    <row r="7" spans="1:6" x14ac:dyDescent="0.3">
      <c r="A7" t="s">
        <v>443</v>
      </c>
      <c r="B7">
        <v>5</v>
      </c>
      <c r="C7">
        <v>22</v>
      </c>
      <c r="D7" t="s">
        <v>372</v>
      </c>
      <c r="E7" t="s">
        <v>109</v>
      </c>
      <c r="F7" t="s">
        <v>95</v>
      </c>
    </row>
    <row r="8" spans="1:6" x14ac:dyDescent="0.3">
      <c r="A8" t="s">
        <v>443</v>
      </c>
      <c r="B8">
        <v>7</v>
      </c>
      <c r="C8">
        <v>21</v>
      </c>
      <c r="D8" t="s">
        <v>373</v>
      </c>
      <c r="E8" t="s">
        <v>104</v>
      </c>
      <c r="F8" t="s">
        <v>9</v>
      </c>
    </row>
    <row r="9" spans="1:6" x14ac:dyDescent="0.3">
      <c r="A9" t="s">
        <v>443</v>
      </c>
      <c r="B9">
        <v>7</v>
      </c>
      <c r="C9">
        <v>21</v>
      </c>
      <c r="D9" t="s">
        <v>374</v>
      </c>
      <c r="E9" t="s">
        <v>8</v>
      </c>
      <c r="F9" t="s">
        <v>9</v>
      </c>
    </row>
    <row r="10" spans="1:6" x14ac:dyDescent="0.3">
      <c r="A10" t="s">
        <v>443</v>
      </c>
      <c r="B10">
        <v>7</v>
      </c>
      <c r="C10">
        <v>21</v>
      </c>
      <c r="D10" t="s">
        <v>375</v>
      </c>
      <c r="E10" t="s">
        <v>126</v>
      </c>
      <c r="F10" t="s">
        <v>95</v>
      </c>
    </row>
    <row r="11" spans="1:6" x14ac:dyDescent="0.3">
      <c r="A11" t="s">
        <v>443</v>
      </c>
      <c r="B11">
        <v>7</v>
      </c>
      <c r="C11">
        <v>21</v>
      </c>
      <c r="D11" t="s">
        <v>376</v>
      </c>
      <c r="E11" t="s">
        <v>100</v>
      </c>
      <c r="F11" t="s">
        <v>85</v>
      </c>
    </row>
    <row r="12" spans="1:6" x14ac:dyDescent="0.3">
      <c r="A12" t="s">
        <v>443</v>
      </c>
      <c r="B12">
        <v>7</v>
      </c>
      <c r="C12">
        <v>21</v>
      </c>
      <c r="D12" t="s">
        <v>377</v>
      </c>
      <c r="E12" t="s">
        <v>100</v>
      </c>
      <c r="F12" t="s">
        <v>85</v>
      </c>
    </row>
    <row r="13" spans="1:6" x14ac:dyDescent="0.3">
      <c r="A13" t="s">
        <v>443</v>
      </c>
      <c r="B13">
        <v>7</v>
      </c>
      <c r="C13">
        <v>21</v>
      </c>
      <c r="D13" t="s">
        <v>378</v>
      </c>
      <c r="E13" t="s">
        <v>40</v>
      </c>
      <c r="F13" t="s">
        <v>41</v>
      </c>
    </row>
    <row r="14" spans="1:6" x14ac:dyDescent="0.3">
      <c r="A14" t="s">
        <v>443</v>
      </c>
      <c r="B14">
        <v>7</v>
      </c>
      <c r="C14">
        <v>21</v>
      </c>
      <c r="D14" t="s">
        <v>379</v>
      </c>
      <c r="E14" t="s">
        <v>17</v>
      </c>
      <c r="F14" t="s">
        <v>9</v>
      </c>
    </row>
    <row r="15" spans="1:6" x14ac:dyDescent="0.3">
      <c r="B15">
        <v>14</v>
      </c>
      <c r="C15">
        <v>20</v>
      </c>
      <c r="D15" t="s">
        <v>380</v>
      </c>
      <c r="E15" t="s">
        <v>165</v>
      </c>
      <c r="F15" t="s">
        <v>20</v>
      </c>
    </row>
    <row r="16" spans="1:6" x14ac:dyDescent="0.3">
      <c r="B16">
        <v>14</v>
      </c>
      <c r="C16">
        <v>20</v>
      </c>
      <c r="D16" t="s">
        <v>381</v>
      </c>
      <c r="E16" t="s">
        <v>97</v>
      </c>
      <c r="F16" t="s">
        <v>98</v>
      </c>
    </row>
    <row r="17" spans="2:6" x14ac:dyDescent="0.3">
      <c r="B17">
        <v>14</v>
      </c>
      <c r="C17">
        <v>20</v>
      </c>
      <c r="D17" t="s">
        <v>382</v>
      </c>
      <c r="E17" t="s">
        <v>8</v>
      </c>
      <c r="F17" t="s">
        <v>9</v>
      </c>
    </row>
    <row r="18" spans="2:6" x14ac:dyDescent="0.3">
      <c r="B18">
        <v>14</v>
      </c>
      <c r="C18">
        <v>20</v>
      </c>
      <c r="D18" t="s">
        <v>383</v>
      </c>
      <c r="E18" t="s">
        <v>109</v>
      </c>
      <c r="F18" t="s">
        <v>95</v>
      </c>
    </row>
    <row r="19" spans="2:6" x14ac:dyDescent="0.3">
      <c r="B19">
        <v>14</v>
      </c>
      <c r="C19">
        <v>20</v>
      </c>
      <c r="D19" t="s">
        <v>384</v>
      </c>
      <c r="E19" t="s">
        <v>126</v>
      </c>
      <c r="F19" t="s">
        <v>95</v>
      </c>
    </row>
    <row r="20" spans="2:6" x14ac:dyDescent="0.3">
      <c r="B20">
        <v>19</v>
      </c>
      <c r="C20">
        <v>19</v>
      </c>
      <c r="D20" t="s">
        <v>385</v>
      </c>
      <c r="E20" t="s">
        <v>126</v>
      </c>
      <c r="F20" t="s">
        <v>95</v>
      </c>
    </row>
    <row r="21" spans="2:6" x14ac:dyDescent="0.3">
      <c r="B21">
        <v>19</v>
      </c>
      <c r="C21">
        <v>19</v>
      </c>
      <c r="D21" t="s">
        <v>386</v>
      </c>
      <c r="E21" t="s">
        <v>217</v>
      </c>
      <c r="F21" t="s">
        <v>95</v>
      </c>
    </row>
    <row r="22" spans="2:6" x14ac:dyDescent="0.3">
      <c r="B22">
        <v>19</v>
      </c>
      <c r="C22">
        <v>19</v>
      </c>
      <c r="D22" t="s">
        <v>387</v>
      </c>
      <c r="E22" t="s">
        <v>8</v>
      </c>
      <c r="F22" t="s">
        <v>9</v>
      </c>
    </row>
    <row r="23" spans="2:6" x14ac:dyDescent="0.3">
      <c r="B23">
        <v>19</v>
      </c>
      <c r="C23">
        <v>19</v>
      </c>
      <c r="D23" t="s">
        <v>388</v>
      </c>
      <c r="E23" t="s">
        <v>100</v>
      </c>
      <c r="F23" t="s">
        <v>85</v>
      </c>
    </row>
    <row r="24" spans="2:6" x14ac:dyDescent="0.3">
      <c r="B24">
        <v>19</v>
      </c>
      <c r="C24">
        <v>19</v>
      </c>
      <c r="D24" t="s">
        <v>389</v>
      </c>
      <c r="E24" t="s">
        <v>100</v>
      </c>
      <c r="F24" t="s">
        <v>85</v>
      </c>
    </row>
    <row r="25" spans="2:6" x14ac:dyDescent="0.3">
      <c r="B25">
        <v>19</v>
      </c>
      <c r="C25">
        <v>19</v>
      </c>
      <c r="D25" t="s">
        <v>390</v>
      </c>
      <c r="E25" t="s">
        <v>97</v>
      </c>
      <c r="F25" t="s">
        <v>98</v>
      </c>
    </row>
    <row r="26" spans="2:6" x14ac:dyDescent="0.3">
      <c r="B26">
        <v>19</v>
      </c>
      <c r="C26">
        <v>19</v>
      </c>
      <c r="D26" t="s">
        <v>391</v>
      </c>
      <c r="E26" t="s">
        <v>128</v>
      </c>
      <c r="F26" t="s">
        <v>81</v>
      </c>
    </row>
    <row r="27" spans="2:6" x14ac:dyDescent="0.3">
      <c r="B27">
        <v>19</v>
      </c>
      <c r="C27">
        <v>19</v>
      </c>
      <c r="D27" t="s">
        <v>392</v>
      </c>
      <c r="E27" t="s">
        <v>104</v>
      </c>
      <c r="F27" t="s">
        <v>9</v>
      </c>
    </row>
    <row r="28" spans="2:6" x14ac:dyDescent="0.3">
      <c r="B28">
        <v>19</v>
      </c>
      <c r="C28">
        <v>19</v>
      </c>
      <c r="D28" t="s">
        <v>393</v>
      </c>
      <c r="E28" t="s">
        <v>17</v>
      </c>
      <c r="F28" t="s">
        <v>9</v>
      </c>
    </row>
    <row r="29" spans="2:6" x14ac:dyDescent="0.3">
      <c r="B29">
        <v>19</v>
      </c>
      <c r="C29">
        <v>19</v>
      </c>
      <c r="D29" t="s">
        <v>394</v>
      </c>
      <c r="E29" t="s">
        <v>17</v>
      </c>
      <c r="F29" t="s">
        <v>9</v>
      </c>
    </row>
    <row r="30" spans="2:6" x14ac:dyDescent="0.3">
      <c r="B30">
        <v>19</v>
      </c>
      <c r="C30">
        <v>19</v>
      </c>
      <c r="D30" t="s">
        <v>395</v>
      </c>
      <c r="E30" t="s">
        <v>121</v>
      </c>
      <c r="F30" t="s">
        <v>115</v>
      </c>
    </row>
    <row r="31" spans="2:6" x14ac:dyDescent="0.3">
      <c r="B31">
        <v>30</v>
      </c>
      <c r="C31">
        <v>18</v>
      </c>
      <c r="D31" t="s">
        <v>396</v>
      </c>
      <c r="E31" t="s">
        <v>165</v>
      </c>
      <c r="F31" t="s">
        <v>20</v>
      </c>
    </row>
    <row r="32" spans="2:6" x14ac:dyDescent="0.3">
      <c r="B32">
        <v>30</v>
      </c>
      <c r="C32">
        <v>18</v>
      </c>
      <c r="D32" t="s">
        <v>397</v>
      </c>
      <c r="E32" t="s">
        <v>128</v>
      </c>
      <c r="F32" t="s">
        <v>81</v>
      </c>
    </row>
    <row r="33" spans="1:7" x14ac:dyDescent="0.3">
      <c r="B33">
        <v>30</v>
      </c>
      <c r="C33">
        <v>18</v>
      </c>
      <c r="D33" t="s">
        <v>398</v>
      </c>
      <c r="E33" t="s">
        <v>8</v>
      </c>
      <c r="F33" t="s">
        <v>9</v>
      </c>
    </row>
    <row r="34" spans="1:7" x14ac:dyDescent="0.3">
      <c r="B34">
        <v>30</v>
      </c>
      <c r="C34">
        <v>18</v>
      </c>
      <c r="D34" t="s">
        <v>399</v>
      </c>
      <c r="E34" t="s">
        <v>109</v>
      </c>
      <c r="F34" t="s">
        <v>95</v>
      </c>
    </row>
    <row r="35" spans="1:7" x14ac:dyDescent="0.3">
      <c r="B35">
        <v>34</v>
      </c>
      <c r="C35">
        <v>17</v>
      </c>
      <c r="D35" t="s">
        <v>400</v>
      </c>
      <c r="E35" t="s">
        <v>121</v>
      </c>
      <c r="F35" t="s">
        <v>115</v>
      </c>
    </row>
    <row r="36" spans="1:7" x14ac:dyDescent="0.3">
      <c r="B36">
        <v>34</v>
      </c>
      <c r="C36">
        <v>17</v>
      </c>
      <c r="D36" t="s">
        <v>401</v>
      </c>
      <c r="E36" t="s">
        <v>104</v>
      </c>
      <c r="F36" t="s">
        <v>9</v>
      </c>
    </row>
    <row r="37" spans="1:7" x14ac:dyDescent="0.3">
      <c r="B37">
        <v>34</v>
      </c>
      <c r="C37">
        <v>17</v>
      </c>
      <c r="D37" t="s">
        <v>402</v>
      </c>
      <c r="E37" t="s">
        <v>179</v>
      </c>
      <c r="F37" t="s">
        <v>20</v>
      </c>
    </row>
    <row r="38" spans="1:7" x14ac:dyDescent="0.3">
      <c r="B38">
        <v>37</v>
      </c>
      <c r="C38">
        <v>16</v>
      </c>
      <c r="D38" t="s">
        <v>403</v>
      </c>
      <c r="E38" t="s">
        <v>121</v>
      </c>
      <c r="F38" t="s">
        <v>115</v>
      </c>
    </row>
    <row r="39" spans="1:7" x14ac:dyDescent="0.3">
      <c r="B39">
        <v>38</v>
      </c>
      <c r="C39">
        <v>15</v>
      </c>
      <c r="D39" t="s">
        <v>404</v>
      </c>
      <c r="E39" t="s">
        <v>126</v>
      </c>
      <c r="F39" t="s">
        <v>95</v>
      </c>
    </row>
    <row r="41" spans="1:7" x14ac:dyDescent="0.3">
      <c r="A41">
        <f>COUNTA(A2:A39)</f>
        <v>13</v>
      </c>
      <c r="C41">
        <f>COUNTA(C2:C39)</f>
        <v>38</v>
      </c>
    </row>
    <row r="42" spans="1:7" x14ac:dyDescent="0.3">
      <c r="C42">
        <f>C41/4</f>
        <v>9.5</v>
      </c>
    </row>
    <row r="43" spans="1:7" x14ac:dyDescent="0.3">
      <c r="F43" t="s">
        <v>9</v>
      </c>
      <c r="G43">
        <f>COUNTIF($F$2:$F$14,F43)</f>
        <v>5</v>
      </c>
    </row>
    <row r="44" spans="1:7" x14ac:dyDescent="0.3">
      <c r="F44" t="s">
        <v>95</v>
      </c>
      <c r="G44">
        <f t="shared" ref="G44:G47" si="0">COUNTIF($F$2:$F$14,F44)</f>
        <v>3</v>
      </c>
    </row>
    <row r="45" spans="1:7" x14ac:dyDescent="0.3">
      <c r="F45" t="s">
        <v>85</v>
      </c>
      <c r="G45">
        <f t="shared" si="0"/>
        <v>2</v>
      </c>
    </row>
    <row r="46" spans="1:7" x14ac:dyDescent="0.3">
      <c r="F46" t="s">
        <v>15</v>
      </c>
      <c r="G46">
        <f t="shared" si="0"/>
        <v>1</v>
      </c>
    </row>
    <row r="47" spans="1:7" x14ac:dyDescent="0.3">
      <c r="F47" t="s">
        <v>41</v>
      </c>
      <c r="G47">
        <f t="shared" si="0"/>
        <v>2</v>
      </c>
    </row>
    <row r="49" spans="7:7" x14ac:dyDescent="0.3">
      <c r="G49">
        <f>SUM(G43:G48)</f>
        <v>13</v>
      </c>
    </row>
  </sheetData>
  <sortState xmlns:xlrd2="http://schemas.microsoft.com/office/spreadsheetml/2017/richdata2" ref="F43:F47">
    <sortCondition ref="F43:F47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9"/>
  <sheetViews>
    <sheetView tabSelected="1" workbookViewId="0"/>
  </sheetViews>
  <sheetFormatPr defaultRowHeight="14.4" x14ac:dyDescent="0.3"/>
  <cols>
    <col min="1" max="1" width="11.109375" bestFit="1" customWidth="1"/>
    <col min="2" max="2" width="5.33203125" bestFit="1" customWidth="1"/>
    <col min="3" max="3" width="12.44140625" customWidth="1"/>
    <col min="4" max="4" width="34.88671875" bestFit="1" customWidth="1"/>
    <col min="5" max="5" width="33.88671875" bestFit="1" customWidth="1"/>
    <col min="6" max="6" width="39.33203125" bestFit="1" customWidth="1"/>
    <col min="7" max="7" width="3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 t="s">
        <v>6</v>
      </c>
      <c r="B2">
        <v>1</v>
      </c>
      <c r="C2">
        <v>24</v>
      </c>
      <c r="D2" t="s">
        <v>407</v>
      </c>
      <c r="E2" t="s">
        <v>87</v>
      </c>
      <c r="F2" t="s">
        <v>88</v>
      </c>
    </row>
    <row r="3" spans="1:6" x14ac:dyDescent="0.3">
      <c r="A3" t="s">
        <v>12</v>
      </c>
      <c r="B3">
        <v>1</v>
      </c>
      <c r="C3">
        <v>22</v>
      </c>
      <c r="D3" t="s">
        <v>405</v>
      </c>
      <c r="E3" t="s">
        <v>87</v>
      </c>
      <c r="F3" t="s">
        <v>88</v>
      </c>
    </row>
    <row r="4" spans="1:6" x14ac:dyDescent="0.3">
      <c r="A4" t="s">
        <v>10</v>
      </c>
      <c r="B4">
        <v>1</v>
      </c>
      <c r="C4">
        <v>23</v>
      </c>
      <c r="D4" t="s">
        <v>406</v>
      </c>
      <c r="E4" t="s">
        <v>87</v>
      </c>
      <c r="F4" t="s">
        <v>88</v>
      </c>
    </row>
    <row r="5" spans="1:6" x14ac:dyDescent="0.3">
      <c r="A5" t="s">
        <v>443</v>
      </c>
      <c r="B5">
        <v>4</v>
      </c>
      <c r="C5">
        <v>22</v>
      </c>
      <c r="D5" t="s">
        <v>408</v>
      </c>
      <c r="E5" t="s">
        <v>8</v>
      </c>
      <c r="F5" t="s">
        <v>9</v>
      </c>
    </row>
    <row r="6" spans="1:6" x14ac:dyDescent="0.3">
      <c r="A6" t="s">
        <v>443</v>
      </c>
      <c r="B6">
        <v>4</v>
      </c>
      <c r="C6">
        <v>22</v>
      </c>
      <c r="D6" t="s">
        <v>409</v>
      </c>
      <c r="E6" t="s">
        <v>94</v>
      </c>
      <c r="F6" t="s">
        <v>95</v>
      </c>
    </row>
    <row r="7" spans="1:6" x14ac:dyDescent="0.3">
      <c r="A7" t="s">
        <v>443</v>
      </c>
      <c r="B7">
        <v>6</v>
      </c>
      <c r="C7">
        <v>21</v>
      </c>
      <c r="D7" t="s">
        <v>410</v>
      </c>
      <c r="E7" t="s">
        <v>87</v>
      </c>
      <c r="F7" t="s">
        <v>88</v>
      </c>
    </row>
    <row r="8" spans="1:6" x14ac:dyDescent="0.3">
      <c r="A8" t="s">
        <v>443</v>
      </c>
      <c r="B8">
        <v>6</v>
      </c>
      <c r="C8">
        <v>21</v>
      </c>
      <c r="D8" t="s">
        <v>411</v>
      </c>
      <c r="E8" t="s">
        <v>97</v>
      </c>
      <c r="F8" t="s">
        <v>98</v>
      </c>
    </row>
    <row r="9" spans="1:6" x14ac:dyDescent="0.3">
      <c r="A9" t="s">
        <v>443</v>
      </c>
      <c r="B9">
        <v>6</v>
      </c>
      <c r="C9">
        <v>21</v>
      </c>
      <c r="D9" t="s">
        <v>412</v>
      </c>
      <c r="E9" t="s">
        <v>148</v>
      </c>
      <c r="F9" t="s">
        <v>149</v>
      </c>
    </row>
    <row r="10" spans="1:6" x14ac:dyDescent="0.3">
      <c r="A10" t="s">
        <v>443</v>
      </c>
      <c r="B10">
        <v>6</v>
      </c>
      <c r="C10">
        <v>21</v>
      </c>
      <c r="D10" t="s">
        <v>413</v>
      </c>
      <c r="E10" t="s">
        <v>80</v>
      </c>
      <c r="F10" t="s">
        <v>81</v>
      </c>
    </row>
    <row r="11" spans="1:6" x14ac:dyDescent="0.3">
      <c r="A11" t="s">
        <v>443</v>
      </c>
      <c r="B11">
        <v>10</v>
      </c>
      <c r="C11">
        <v>20</v>
      </c>
      <c r="D11" t="s">
        <v>414</v>
      </c>
      <c r="E11" t="s">
        <v>126</v>
      </c>
      <c r="F11" t="s">
        <v>95</v>
      </c>
    </row>
    <row r="12" spans="1:6" x14ac:dyDescent="0.3">
      <c r="A12" t="s">
        <v>443</v>
      </c>
      <c r="B12">
        <v>10</v>
      </c>
      <c r="C12">
        <v>20</v>
      </c>
      <c r="D12" t="s">
        <v>415</v>
      </c>
      <c r="E12" t="s">
        <v>97</v>
      </c>
      <c r="F12" t="s">
        <v>98</v>
      </c>
    </row>
    <row r="13" spans="1:6" x14ac:dyDescent="0.3">
      <c r="B13">
        <v>12</v>
      </c>
      <c r="C13">
        <v>19</v>
      </c>
      <c r="D13" t="s">
        <v>416</v>
      </c>
      <c r="E13" t="s">
        <v>133</v>
      </c>
      <c r="F13" t="s">
        <v>85</v>
      </c>
    </row>
    <row r="14" spans="1:6" x14ac:dyDescent="0.3">
      <c r="B14">
        <v>12</v>
      </c>
      <c r="C14">
        <v>19</v>
      </c>
      <c r="D14" t="s">
        <v>417</v>
      </c>
      <c r="E14" t="s">
        <v>97</v>
      </c>
      <c r="F14" t="s">
        <v>98</v>
      </c>
    </row>
    <row r="15" spans="1:6" x14ac:dyDescent="0.3">
      <c r="B15">
        <v>12</v>
      </c>
      <c r="C15">
        <v>19</v>
      </c>
      <c r="D15" t="s">
        <v>418</v>
      </c>
      <c r="E15" t="s">
        <v>104</v>
      </c>
      <c r="F15" t="s">
        <v>9</v>
      </c>
    </row>
    <row r="16" spans="1:6" x14ac:dyDescent="0.3">
      <c r="B16">
        <v>12</v>
      </c>
      <c r="C16">
        <v>19</v>
      </c>
      <c r="D16" t="s">
        <v>419</v>
      </c>
      <c r="E16" t="s">
        <v>104</v>
      </c>
      <c r="F16" t="s">
        <v>9</v>
      </c>
    </row>
    <row r="17" spans="2:6" x14ac:dyDescent="0.3">
      <c r="B17">
        <v>16</v>
      </c>
      <c r="C17">
        <v>18</v>
      </c>
      <c r="D17" t="s">
        <v>420</v>
      </c>
      <c r="E17" t="s">
        <v>84</v>
      </c>
      <c r="F17" t="s">
        <v>85</v>
      </c>
    </row>
    <row r="18" spans="2:6" x14ac:dyDescent="0.3">
      <c r="B18">
        <v>16</v>
      </c>
      <c r="C18">
        <v>18</v>
      </c>
      <c r="D18" t="s">
        <v>421</v>
      </c>
      <c r="E18" t="s">
        <v>8</v>
      </c>
      <c r="F18" t="s">
        <v>9</v>
      </c>
    </row>
    <row r="19" spans="2:6" x14ac:dyDescent="0.3">
      <c r="B19">
        <v>16</v>
      </c>
      <c r="C19">
        <v>18</v>
      </c>
      <c r="D19" t="s">
        <v>422</v>
      </c>
      <c r="E19" t="s">
        <v>111</v>
      </c>
      <c r="F19" t="s">
        <v>15</v>
      </c>
    </row>
    <row r="20" spans="2:6" x14ac:dyDescent="0.3">
      <c r="B20">
        <v>16</v>
      </c>
      <c r="C20">
        <v>18</v>
      </c>
      <c r="D20" t="s">
        <v>423</v>
      </c>
      <c r="E20" t="s">
        <v>80</v>
      </c>
      <c r="F20" t="s">
        <v>81</v>
      </c>
    </row>
    <row r="21" spans="2:6" x14ac:dyDescent="0.3">
      <c r="B21">
        <v>20</v>
      </c>
      <c r="C21">
        <v>17</v>
      </c>
      <c r="D21" t="s">
        <v>424</v>
      </c>
      <c r="E21" t="s">
        <v>75</v>
      </c>
      <c r="F21" t="s">
        <v>76</v>
      </c>
    </row>
    <row r="22" spans="2:6" x14ac:dyDescent="0.3">
      <c r="B22">
        <v>20</v>
      </c>
      <c r="C22">
        <v>17</v>
      </c>
      <c r="D22" t="s">
        <v>425</v>
      </c>
      <c r="E22" t="s">
        <v>8</v>
      </c>
      <c r="F22" t="s">
        <v>9</v>
      </c>
    </row>
    <row r="23" spans="2:6" x14ac:dyDescent="0.3">
      <c r="B23">
        <v>20</v>
      </c>
      <c r="C23">
        <v>17</v>
      </c>
      <c r="D23" t="s">
        <v>426</v>
      </c>
      <c r="E23" t="s">
        <v>75</v>
      </c>
      <c r="F23" t="s">
        <v>76</v>
      </c>
    </row>
    <row r="24" spans="2:6" x14ac:dyDescent="0.3">
      <c r="B24">
        <v>20</v>
      </c>
      <c r="C24">
        <v>17</v>
      </c>
      <c r="D24" t="s">
        <v>427</v>
      </c>
      <c r="E24" t="s">
        <v>94</v>
      </c>
      <c r="F24" t="s">
        <v>95</v>
      </c>
    </row>
    <row r="25" spans="2:6" x14ac:dyDescent="0.3">
      <c r="B25">
        <v>20</v>
      </c>
      <c r="C25">
        <v>17</v>
      </c>
      <c r="D25" t="s">
        <v>428</v>
      </c>
      <c r="E25" t="s">
        <v>179</v>
      </c>
      <c r="F25" t="s">
        <v>20</v>
      </c>
    </row>
    <row r="26" spans="2:6" x14ac:dyDescent="0.3">
      <c r="B26">
        <v>20</v>
      </c>
      <c r="C26">
        <v>17</v>
      </c>
      <c r="D26" t="s">
        <v>429</v>
      </c>
      <c r="E26" t="s">
        <v>133</v>
      </c>
      <c r="F26" t="s">
        <v>85</v>
      </c>
    </row>
    <row r="27" spans="2:6" x14ac:dyDescent="0.3">
      <c r="B27">
        <v>20</v>
      </c>
      <c r="C27">
        <v>17</v>
      </c>
      <c r="D27" t="s">
        <v>430</v>
      </c>
      <c r="E27" t="s">
        <v>25</v>
      </c>
      <c r="F27" t="s">
        <v>20</v>
      </c>
    </row>
    <row r="28" spans="2:6" x14ac:dyDescent="0.3">
      <c r="B28">
        <v>27</v>
      </c>
      <c r="C28">
        <v>16</v>
      </c>
      <c r="D28" t="s">
        <v>431</v>
      </c>
      <c r="E28" t="s">
        <v>133</v>
      </c>
      <c r="F28" t="s">
        <v>85</v>
      </c>
    </row>
    <row r="29" spans="2:6" x14ac:dyDescent="0.3">
      <c r="B29">
        <v>27</v>
      </c>
      <c r="C29">
        <v>16</v>
      </c>
      <c r="D29" t="s">
        <v>432</v>
      </c>
      <c r="E29" t="s">
        <v>126</v>
      </c>
      <c r="F29" t="s">
        <v>95</v>
      </c>
    </row>
    <row r="30" spans="2:6" x14ac:dyDescent="0.3">
      <c r="B30">
        <v>27</v>
      </c>
      <c r="C30">
        <v>16</v>
      </c>
      <c r="D30" t="s">
        <v>433</v>
      </c>
      <c r="E30" t="s">
        <v>75</v>
      </c>
      <c r="F30" t="s">
        <v>76</v>
      </c>
    </row>
    <row r="31" spans="2:6" x14ac:dyDescent="0.3">
      <c r="B31">
        <v>27</v>
      </c>
      <c r="C31">
        <v>16</v>
      </c>
      <c r="D31" t="s">
        <v>434</v>
      </c>
      <c r="E31" t="s">
        <v>19</v>
      </c>
      <c r="F31" t="s">
        <v>20</v>
      </c>
    </row>
    <row r="32" spans="2:6" x14ac:dyDescent="0.3">
      <c r="B32">
        <v>27</v>
      </c>
      <c r="C32">
        <v>16</v>
      </c>
      <c r="D32" t="s">
        <v>435</v>
      </c>
      <c r="E32" t="s">
        <v>133</v>
      </c>
      <c r="F32" t="s">
        <v>85</v>
      </c>
    </row>
    <row r="33" spans="1:7" x14ac:dyDescent="0.3">
      <c r="B33">
        <v>32</v>
      </c>
      <c r="C33">
        <v>15</v>
      </c>
      <c r="D33" t="s">
        <v>436</v>
      </c>
      <c r="E33" t="s">
        <v>126</v>
      </c>
      <c r="F33" t="s">
        <v>95</v>
      </c>
    </row>
    <row r="34" spans="1:7" x14ac:dyDescent="0.3">
      <c r="B34">
        <v>32</v>
      </c>
      <c r="C34">
        <v>15</v>
      </c>
      <c r="D34" t="s">
        <v>437</v>
      </c>
      <c r="E34" t="s">
        <v>75</v>
      </c>
      <c r="F34" t="s">
        <v>76</v>
      </c>
    </row>
    <row r="35" spans="1:7" x14ac:dyDescent="0.3">
      <c r="B35">
        <v>32</v>
      </c>
      <c r="C35">
        <v>15</v>
      </c>
      <c r="D35" t="s">
        <v>438</v>
      </c>
      <c r="E35" t="s">
        <v>126</v>
      </c>
      <c r="F35" t="s">
        <v>95</v>
      </c>
    </row>
    <row r="36" spans="1:7" x14ac:dyDescent="0.3">
      <c r="B36">
        <v>32</v>
      </c>
      <c r="C36">
        <v>15</v>
      </c>
      <c r="D36" t="s">
        <v>439</v>
      </c>
      <c r="E36" t="s">
        <v>179</v>
      </c>
      <c r="F36" t="s">
        <v>20</v>
      </c>
    </row>
    <row r="37" spans="1:7" x14ac:dyDescent="0.3">
      <c r="B37">
        <v>32</v>
      </c>
      <c r="C37">
        <v>15</v>
      </c>
      <c r="D37" t="s">
        <v>440</v>
      </c>
      <c r="E37" t="s">
        <v>179</v>
      </c>
      <c r="F37" t="s">
        <v>20</v>
      </c>
    </row>
    <row r="38" spans="1:7" x14ac:dyDescent="0.3">
      <c r="B38">
        <v>37</v>
      </c>
      <c r="C38">
        <v>14</v>
      </c>
      <c r="D38" t="s">
        <v>441</v>
      </c>
      <c r="E38" t="s">
        <v>94</v>
      </c>
      <c r="F38" t="s">
        <v>95</v>
      </c>
    </row>
    <row r="39" spans="1:7" x14ac:dyDescent="0.3">
      <c r="B39">
        <v>37</v>
      </c>
      <c r="C39">
        <v>14</v>
      </c>
      <c r="D39" t="s">
        <v>442</v>
      </c>
      <c r="E39" t="s">
        <v>94</v>
      </c>
      <c r="F39" t="s">
        <v>95</v>
      </c>
    </row>
    <row r="41" spans="1:7" x14ac:dyDescent="0.3">
      <c r="A41">
        <f>COUNTA(A2:A39)</f>
        <v>11</v>
      </c>
      <c r="C41">
        <f>COUNTA(C2:C39)</f>
        <v>38</v>
      </c>
    </row>
    <row r="42" spans="1:7" x14ac:dyDescent="0.3">
      <c r="C42">
        <f>C41/4</f>
        <v>9.5</v>
      </c>
    </row>
    <row r="43" spans="1:7" x14ac:dyDescent="0.3">
      <c r="F43" t="s">
        <v>9</v>
      </c>
      <c r="G43">
        <f>COUNTIF($F$2:$F$12,"MACKAY CAMERA GROUP")</f>
        <v>4</v>
      </c>
    </row>
    <row r="44" spans="1:7" x14ac:dyDescent="0.3">
      <c r="F44" t="s">
        <v>95</v>
      </c>
      <c r="G44">
        <f>COUNTIF($F$2:$F$12,"BRISBANE CAMERA GROUP")</f>
        <v>1</v>
      </c>
    </row>
    <row r="45" spans="1:7" x14ac:dyDescent="0.3">
      <c r="F45" t="s">
        <v>81</v>
      </c>
      <c r="G45">
        <f>COUNTIF($F$2:$F$12,"GOLD COAST PHOTOGRAPHIC SOCIETY")</f>
        <v>2</v>
      </c>
    </row>
    <row r="46" spans="1:7" x14ac:dyDescent="0.3">
      <c r="F46" t="s">
        <v>98</v>
      </c>
      <c r="G46">
        <f>COUNTIF($F$2:$F$12,"HERVEY BAY PHOTOGRAPHY CLUB")</f>
        <v>2</v>
      </c>
    </row>
    <row r="47" spans="1:7" x14ac:dyDescent="0.3">
      <c r="F47" t="s">
        <v>88</v>
      </c>
      <c r="G47">
        <f>COUNTIF($F$2:$F$12,"TOWNSVILLE PHOTOGRAPHY CLUB INC")</f>
        <v>1</v>
      </c>
    </row>
    <row r="48" spans="1:7" x14ac:dyDescent="0.3">
      <c r="F48" t="s">
        <v>149</v>
      </c>
      <c r="G48">
        <f>COUNTIF($F$2:$F$12,"GYMPIE CAMERA CLUB")</f>
        <v>1</v>
      </c>
    </row>
    <row r="49" spans="7:7" x14ac:dyDescent="0.3">
      <c r="G49">
        <f>SUM(G43:G48)</f>
        <v>11</v>
      </c>
    </row>
  </sheetData>
  <sortState xmlns:xlrd2="http://schemas.microsoft.com/office/spreadsheetml/2017/richdata2" ref="F43:F48">
    <sortCondition ref="F43:F4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workbookViewId="0"/>
  </sheetViews>
  <sheetFormatPr defaultRowHeight="14.4" x14ac:dyDescent="0.3"/>
  <cols>
    <col min="1" max="1" width="9.44140625" bestFit="1" customWidth="1"/>
    <col min="2" max="2" width="5.33203125" bestFit="1" customWidth="1"/>
    <col min="3" max="3" width="5.88671875" bestFit="1" customWidth="1"/>
    <col min="4" max="4" width="23.109375" bestFit="1" customWidth="1"/>
    <col min="5" max="5" width="28" bestFit="1" customWidth="1"/>
    <col min="6" max="7" width="39.33203125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 t="s">
        <v>6</v>
      </c>
      <c r="B2">
        <v>1</v>
      </c>
      <c r="C2">
        <v>24</v>
      </c>
      <c r="D2" t="s">
        <v>7</v>
      </c>
      <c r="E2" t="s">
        <v>8</v>
      </c>
      <c r="F2" t="s">
        <v>9</v>
      </c>
    </row>
    <row r="3" spans="1:6" x14ac:dyDescent="0.3">
      <c r="A3" t="s">
        <v>12</v>
      </c>
      <c r="B3">
        <v>1</v>
      </c>
      <c r="C3">
        <v>22</v>
      </c>
      <c r="D3" t="s">
        <v>13</v>
      </c>
      <c r="E3" t="s">
        <v>14</v>
      </c>
      <c r="F3" t="s">
        <v>15</v>
      </c>
    </row>
    <row r="4" spans="1:6" x14ac:dyDescent="0.3">
      <c r="A4" t="s">
        <v>10</v>
      </c>
      <c r="B4">
        <v>1</v>
      </c>
      <c r="C4">
        <v>22</v>
      </c>
      <c r="D4" t="s">
        <v>11</v>
      </c>
      <c r="E4" t="s">
        <v>8</v>
      </c>
      <c r="F4" t="s">
        <v>9</v>
      </c>
    </row>
    <row r="5" spans="1:6" x14ac:dyDescent="0.3">
      <c r="B5">
        <v>4</v>
      </c>
      <c r="C5">
        <v>21</v>
      </c>
      <c r="D5" t="s">
        <v>16</v>
      </c>
      <c r="E5" t="s">
        <v>17</v>
      </c>
      <c r="F5" t="s">
        <v>9</v>
      </c>
    </row>
    <row r="6" spans="1:6" x14ac:dyDescent="0.3">
      <c r="B6">
        <v>5</v>
      </c>
      <c r="C6">
        <v>20</v>
      </c>
      <c r="D6" t="s">
        <v>18</v>
      </c>
      <c r="E6" t="s">
        <v>19</v>
      </c>
      <c r="F6" t="s">
        <v>20</v>
      </c>
    </row>
    <row r="7" spans="1:6" x14ac:dyDescent="0.3">
      <c r="B7">
        <v>5</v>
      </c>
      <c r="C7">
        <v>20</v>
      </c>
      <c r="D7" t="s">
        <v>21</v>
      </c>
      <c r="E7" t="s">
        <v>17</v>
      </c>
      <c r="F7" t="s">
        <v>9</v>
      </c>
    </row>
    <row r="8" spans="1:6" x14ac:dyDescent="0.3">
      <c r="B8">
        <v>7</v>
      </c>
      <c r="C8">
        <v>19</v>
      </c>
      <c r="D8" t="s">
        <v>22</v>
      </c>
      <c r="E8" t="s">
        <v>8</v>
      </c>
      <c r="F8" t="s">
        <v>9</v>
      </c>
    </row>
    <row r="9" spans="1:6" x14ac:dyDescent="0.3">
      <c r="B9">
        <v>7</v>
      </c>
      <c r="C9">
        <v>19</v>
      </c>
      <c r="D9" t="s">
        <v>23</v>
      </c>
      <c r="E9" t="s">
        <v>17</v>
      </c>
      <c r="F9" t="s">
        <v>9</v>
      </c>
    </row>
    <row r="10" spans="1:6" x14ac:dyDescent="0.3">
      <c r="B10">
        <v>7</v>
      </c>
      <c r="C10">
        <v>19</v>
      </c>
      <c r="D10" t="s">
        <v>24</v>
      </c>
      <c r="E10" t="s">
        <v>25</v>
      </c>
      <c r="F10" t="s">
        <v>20</v>
      </c>
    </row>
    <row r="11" spans="1:6" x14ac:dyDescent="0.3">
      <c r="B11">
        <v>10</v>
      </c>
      <c r="C11">
        <v>18</v>
      </c>
      <c r="D11" t="s">
        <v>26</v>
      </c>
      <c r="E11" t="s">
        <v>17</v>
      </c>
      <c r="F11" t="s">
        <v>9</v>
      </c>
    </row>
    <row r="12" spans="1:6" x14ac:dyDescent="0.3">
      <c r="B12">
        <v>10</v>
      </c>
      <c r="C12">
        <v>18</v>
      </c>
      <c r="D12" t="s">
        <v>27</v>
      </c>
      <c r="E12" t="s">
        <v>8</v>
      </c>
      <c r="F12" t="s">
        <v>9</v>
      </c>
    </row>
    <row r="13" spans="1:6" x14ac:dyDescent="0.3">
      <c r="B13">
        <v>12</v>
      </c>
      <c r="C13">
        <v>17</v>
      </c>
      <c r="D13" t="s">
        <v>28</v>
      </c>
      <c r="E13" t="s">
        <v>14</v>
      </c>
      <c r="F13" t="s">
        <v>15</v>
      </c>
    </row>
    <row r="15" spans="1:6" x14ac:dyDescent="0.3">
      <c r="A15">
        <f>COUNTA(A2:A13)</f>
        <v>3</v>
      </c>
      <c r="C15">
        <f>COUNTA(C2:C13)</f>
        <v>12</v>
      </c>
    </row>
    <row r="16" spans="1:6" x14ac:dyDescent="0.3">
      <c r="C16">
        <f>C15/4</f>
        <v>3</v>
      </c>
    </row>
    <row r="17" spans="6:7" x14ac:dyDescent="0.3">
      <c r="F17" t="s">
        <v>9</v>
      </c>
      <c r="G17">
        <f>COUNTIF($F$2:$F$4,F17)</f>
        <v>2</v>
      </c>
    </row>
    <row r="18" spans="6:7" x14ac:dyDescent="0.3">
      <c r="F18" t="s">
        <v>15</v>
      </c>
      <c r="G18">
        <f>COUNTIF($F$2:$F$4,F18)</f>
        <v>1</v>
      </c>
    </row>
    <row r="19" spans="6:7" x14ac:dyDescent="0.3">
      <c r="G19">
        <f>SUM(G8:G18)</f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workbookViewId="0"/>
  </sheetViews>
  <sheetFormatPr defaultRowHeight="14.4" x14ac:dyDescent="0.3"/>
  <cols>
    <col min="1" max="1" width="9.44140625" bestFit="1" customWidth="1"/>
    <col min="2" max="2" width="5.33203125" bestFit="1" customWidth="1"/>
    <col min="3" max="3" width="5.88671875" bestFit="1" customWidth="1"/>
    <col min="4" max="4" width="21.6640625" bestFit="1" customWidth="1"/>
    <col min="5" max="5" width="22" bestFit="1" customWidth="1"/>
    <col min="6" max="6" width="39.33203125" bestFit="1" customWidth="1"/>
    <col min="7" max="7" width="2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 t="s">
        <v>6</v>
      </c>
      <c r="B2">
        <v>1</v>
      </c>
      <c r="C2">
        <v>25</v>
      </c>
      <c r="D2" t="s">
        <v>31</v>
      </c>
      <c r="E2" t="s">
        <v>14</v>
      </c>
      <c r="F2" t="s">
        <v>15</v>
      </c>
    </row>
    <row r="3" spans="1:6" x14ac:dyDescent="0.3">
      <c r="A3" t="s">
        <v>12</v>
      </c>
      <c r="B3">
        <v>1</v>
      </c>
      <c r="C3">
        <v>23</v>
      </c>
      <c r="D3" t="s">
        <v>29</v>
      </c>
      <c r="E3" t="s">
        <v>19</v>
      </c>
      <c r="F3" t="s">
        <v>20</v>
      </c>
    </row>
    <row r="4" spans="1:6" x14ac:dyDescent="0.3">
      <c r="A4" t="s">
        <v>10</v>
      </c>
      <c r="B4">
        <v>1</v>
      </c>
      <c r="C4">
        <v>23</v>
      </c>
      <c r="D4" t="s">
        <v>30</v>
      </c>
      <c r="E4" t="s">
        <v>14</v>
      </c>
      <c r="F4" t="s">
        <v>15</v>
      </c>
    </row>
    <row r="5" spans="1:6" x14ac:dyDescent="0.3">
      <c r="B5">
        <v>4</v>
      </c>
      <c r="C5">
        <v>23</v>
      </c>
      <c r="D5" t="s">
        <v>32</v>
      </c>
      <c r="E5" t="s">
        <v>8</v>
      </c>
      <c r="F5" t="s">
        <v>9</v>
      </c>
    </row>
    <row r="6" spans="1:6" x14ac:dyDescent="0.3">
      <c r="B6">
        <v>4</v>
      </c>
      <c r="C6">
        <v>23</v>
      </c>
      <c r="D6" t="s">
        <v>33</v>
      </c>
      <c r="E6" t="s">
        <v>8</v>
      </c>
      <c r="F6" t="s">
        <v>9</v>
      </c>
    </row>
    <row r="7" spans="1:6" x14ac:dyDescent="0.3">
      <c r="B7">
        <v>6</v>
      </c>
      <c r="C7">
        <v>22</v>
      </c>
      <c r="D7" t="s">
        <v>34</v>
      </c>
      <c r="E7" t="s">
        <v>8</v>
      </c>
      <c r="F7" t="s">
        <v>9</v>
      </c>
    </row>
    <row r="8" spans="1:6" x14ac:dyDescent="0.3">
      <c r="B8">
        <v>7</v>
      </c>
      <c r="C8">
        <v>20</v>
      </c>
      <c r="D8" t="s">
        <v>35</v>
      </c>
      <c r="E8" t="s">
        <v>8</v>
      </c>
      <c r="F8" t="s">
        <v>9</v>
      </c>
    </row>
    <row r="9" spans="1:6" x14ac:dyDescent="0.3">
      <c r="B9">
        <v>7</v>
      </c>
      <c r="C9">
        <v>20</v>
      </c>
      <c r="D9" t="s">
        <v>36</v>
      </c>
      <c r="E9" t="s">
        <v>14</v>
      </c>
      <c r="F9" t="s">
        <v>15</v>
      </c>
    </row>
    <row r="10" spans="1:6" x14ac:dyDescent="0.3">
      <c r="B10">
        <v>9</v>
      </c>
      <c r="C10">
        <v>19</v>
      </c>
      <c r="D10" t="s">
        <v>37</v>
      </c>
      <c r="E10" t="s">
        <v>19</v>
      </c>
      <c r="F10" t="s">
        <v>20</v>
      </c>
    </row>
    <row r="11" spans="1:6" x14ac:dyDescent="0.3">
      <c r="B11">
        <v>10</v>
      </c>
      <c r="C11">
        <v>18</v>
      </c>
      <c r="D11" t="s">
        <v>38</v>
      </c>
      <c r="E11" t="s">
        <v>25</v>
      </c>
      <c r="F11" t="s">
        <v>20</v>
      </c>
    </row>
    <row r="12" spans="1:6" x14ac:dyDescent="0.3">
      <c r="B12">
        <v>11</v>
      </c>
      <c r="C12">
        <v>17</v>
      </c>
      <c r="D12" t="s">
        <v>39</v>
      </c>
      <c r="E12" t="s">
        <v>40</v>
      </c>
      <c r="F12" t="s">
        <v>41</v>
      </c>
    </row>
    <row r="13" spans="1:6" x14ac:dyDescent="0.3">
      <c r="B13">
        <v>12</v>
      </c>
      <c r="C13">
        <v>15</v>
      </c>
      <c r="D13" t="s">
        <v>42</v>
      </c>
      <c r="E13" t="s">
        <v>17</v>
      </c>
      <c r="F13" t="s">
        <v>9</v>
      </c>
    </row>
    <row r="15" spans="1:6" x14ac:dyDescent="0.3">
      <c r="A15">
        <f>COUNTA(A2:A13)</f>
        <v>3</v>
      </c>
      <c r="C15">
        <f>COUNTA(C2:C13)</f>
        <v>12</v>
      </c>
    </row>
    <row r="16" spans="1:6" x14ac:dyDescent="0.3">
      <c r="C16">
        <f>C15/4</f>
        <v>3</v>
      </c>
    </row>
    <row r="17" spans="6:7" x14ac:dyDescent="0.3">
      <c r="F17" t="s">
        <v>15</v>
      </c>
      <c r="G17">
        <f>COUNTIF($F$2:$F$4,F17)</f>
        <v>2</v>
      </c>
    </row>
    <row r="18" spans="6:7" x14ac:dyDescent="0.3">
      <c r="F18" t="s">
        <v>20</v>
      </c>
      <c r="G18">
        <f>COUNTIF($F$2:$F$4,F18)</f>
        <v>1</v>
      </c>
    </row>
    <row r="19" spans="6:7" x14ac:dyDescent="0.3">
      <c r="G19">
        <f>SUM(G8:G18)</f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workbookViewId="0"/>
  </sheetViews>
  <sheetFormatPr defaultRowHeight="14.4" x14ac:dyDescent="0.3"/>
  <cols>
    <col min="1" max="1" width="9.44140625" bestFit="1" customWidth="1"/>
    <col min="2" max="2" width="5.33203125" bestFit="1" customWidth="1"/>
    <col min="3" max="3" width="5.88671875" bestFit="1" customWidth="1"/>
    <col min="4" max="4" width="15.5546875" bestFit="1" customWidth="1"/>
    <col min="5" max="5" width="21" bestFit="1" customWidth="1"/>
    <col min="6" max="6" width="39.33203125" bestFit="1" customWidth="1"/>
    <col min="7" max="7" width="24.88671875" bestFit="1" customWidth="1"/>
  </cols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 x14ac:dyDescent="0.3">
      <c r="A2" t="s">
        <v>6</v>
      </c>
      <c r="B2">
        <v>1</v>
      </c>
      <c r="C2">
        <v>23</v>
      </c>
      <c r="D2" t="s">
        <v>45</v>
      </c>
      <c r="E2" t="s">
        <v>17</v>
      </c>
      <c r="F2" t="s">
        <v>9</v>
      </c>
    </row>
    <row r="3" spans="1:7" x14ac:dyDescent="0.3">
      <c r="A3" t="s">
        <v>12</v>
      </c>
      <c r="B3">
        <v>1</v>
      </c>
      <c r="C3">
        <v>21</v>
      </c>
      <c r="D3" t="s">
        <v>43</v>
      </c>
      <c r="E3" t="s">
        <v>8</v>
      </c>
      <c r="F3" t="s">
        <v>9</v>
      </c>
    </row>
    <row r="4" spans="1:7" x14ac:dyDescent="0.3">
      <c r="A4" t="s">
        <v>10</v>
      </c>
      <c r="B4">
        <v>1</v>
      </c>
      <c r="C4">
        <v>20</v>
      </c>
      <c r="D4" t="s">
        <v>44</v>
      </c>
      <c r="E4" t="s">
        <v>25</v>
      </c>
      <c r="F4" t="s">
        <v>20</v>
      </c>
    </row>
    <row r="5" spans="1:7" x14ac:dyDescent="0.3">
      <c r="B5">
        <v>4</v>
      </c>
      <c r="C5">
        <v>20</v>
      </c>
      <c r="D5" t="s">
        <v>46</v>
      </c>
      <c r="E5" t="s">
        <v>8</v>
      </c>
      <c r="F5" t="s">
        <v>9</v>
      </c>
    </row>
    <row r="6" spans="1:7" x14ac:dyDescent="0.3">
      <c r="B6">
        <v>5</v>
      </c>
      <c r="C6">
        <v>19</v>
      </c>
      <c r="D6" t="s">
        <v>47</v>
      </c>
      <c r="E6" t="s">
        <v>14</v>
      </c>
      <c r="F6" t="s">
        <v>15</v>
      </c>
    </row>
    <row r="7" spans="1:7" x14ac:dyDescent="0.3">
      <c r="B7">
        <v>5</v>
      </c>
      <c r="C7">
        <v>19</v>
      </c>
      <c r="D7" t="s">
        <v>48</v>
      </c>
      <c r="E7" t="s">
        <v>8</v>
      </c>
      <c r="F7" t="s">
        <v>9</v>
      </c>
    </row>
    <row r="8" spans="1:7" x14ac:dyDescent="0.3">
      <c r="B8">
        <v>7</v>
      </c>
      <c r="C8">
        <v>18</v>
      </c>
      <c r="D8" t="s">
        <v>49</v>
      </c>
      <c r="E8" t="s">
        <v>8</v>
      </c>
      <c r="F8" t="s">
        <v>9</v>
      </c>
    </row>
    <row r="10" spans="1:7" x14ac:dyDescent="0.3">
      <c r="C10">
        <f>COUNTA(C2:C8)</f>
        <v>7</v>
      </c>
    </row>
    <row r="11" spans="1:7" x14ac:dyDescent="0.3">
      <c r="C11">
        <f>C10/4</f>
        <v>1.75</v>
      </c>
    </row>
    <row r="12" spans="1:7" x14ac:dyDescent="0.3">
      <c r="F12" t="s">
        <v>9</v>
      </c>
      <c r="G12">
        <f>COUNTIF($F$2:$F$4,F12)</f>
        <v>2</v>
      </c>
    </row>
    <row r="13" spans="1:7" x14ac:dyDescent="0.3">
      <c r="F13" t="s">
        <v>20</v>
      </c>
      <c r="G13">
        <f>COUNTIF($F$2:$F$4,F13)</f>
        <v>1</v>
      </c>
    </row>
    <row r="14" spans="1:7" x14ac:dyDescent="0.3">
      <c r="G14">
        <f>SUM(G3:G13)</f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workbookViewId="0"/>
  </sheetViews>
  <sheetFormatPr defaultRowHeight="14.4" x14ac:dyDescent="0.3"/>
  <cols>
    <col min="1" max="1" width="9.44140625" bestFit="1" customWidth="1"/>
    <col min="2" max="2" width="5.33203125" bestFit="1" customWidth="1"/>
    <col min="3" max="3" width="5.88671875" bestFit="1" customWidth="1"/>
    <col min="4" max="4" width="27.6640625" bestFit="1" customWidth="1"/>
    <col min="5" max="5" width="21" bestFit="1" customWidth="1"/>
    <col min="6" max="7" width="39.33203125" bestFit="1" customWidth="1"/>
  </cols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 x14ac:dyDescent="0.3">
      <c r="A2" t="s">
        <v>6</v>
      </c>
      <c r="B2">
        <v>1</v>
      </c>
      <c r="C2">
        <v>25</v>
      </c>
      <c r="D2" t="s">
        <v>52</v>
      </c>
      <c r="E2" t="s">
        <v>14</v>
      </c>
      <c r="F2" t="s">
        <v>15</v>
      </c>
    </row>
    <row r="3" spans="1:7" x14ac:dyDescent="0.3">
      <c r="A3" t="s">
        <v>12</v>
      </c>
      <c r="B3">
        <v>1</v>
      </c>
      <c r="C3">
        <v>23</v>
      </c>
      <c r="D3" t="s">
        <v>51</v>
      </c>
      <c r="E3" t="s">
        <v>14</v>
      </c>
      <c r="F3" t="s">
        <v>15</v>
      </c>
    </row>
    <row r="4" spans="1:7" x14ac:dyDescent="0.3">
      <c r="A4" t="s">
        <v>10</v>
      </c>
      <c r="B4">
        <v>1</v>
      </c>
      <c r="C4">
        <v>22</v>
      </c>
      <c r="D4" t="s">
        <v>50</v>
      </c>
      <c r="E4" t="s">
        <v>8</v>
      </c>
      <c r="F4" t="s">
        <v>9</v>
      </c>
    </row>
    <row r="5" spans="1:7" x14ac:dyDescent="0.3">
      <c r="B5">
        <v>4</v>
      </c>
      <c r="C5">
        <v>21</v>
      </c>
      <c r="D5" t="s">
        <v>53</v>
      </c>
      <c r="E5" t="s">
        <v>8</v>
      </c>
      <c r="F5" t="s">
        <v>9</v>
      </c>
    </row>
    <row r="6" spans="1:7" x14ac:dyDescent="0.3">
      <c r="B6">
        <v>4</v>
      </c>
      <c r="C6">
        <v>21</v>
      </c>
      <c r="D6" t="s">
        <v>54</v>
      </c>
      <c r="E6" t="s">
        <v>14</v>
      </c>
      <c r="F6" t="s">
        <v>15</v>
      </c>
    </row>
    <row r="7" spans="1:7" x14ac:dyDescent="0.3">
      <c r="B7">
        <v>4</v>
      </c>
      <c r="C7">
        <v>21</v>
      </c>
      <c r="D7" t="s">
        <v>55</v>
      </c>
      <c r="E7" t="s">
        <v>8</v>
      </c>
      <c r="F7" t="s">
        <v>9</v>
      </c>
    </row>
    <row r="8" spans="1:7" x14ac:dyDescent="0.3">
      <c r="B8">
        <v>7</v>
      </c>
      <c r="C8">
        <v>20</v>
      </c>
      <c r="D8" t="s">
        <v>56</v>
      </c>
      <c r="E8" t="s">
        <v>14</v>
      </c>
      <c r="F8" t="s">
        <v>15</v>
      </c>
    </row>
    <row r="9" spans="1:7" x14ac:dyDescent="0.3">
      <c r="B9">
        <v>7</v>
      </c>
      <c r="C9">
        <v>20</v>
      </c>
      <c r="D9" t="s">
        <v>57</v>
      </c>
      <c r="E9" t="s">
        <v>8</v>
      </c>
      <c r="F9" t="s">
        <v>9</v>
      </c>
    </row>
    <row r="11" spans="1:7" x14ac:dyDescent="0.3">
      <c r="C11">
        <f>COUNTA(C2:C9)</f>
        <v>8</v>
      </c>
    </row>
    <row r="12" spans="1:7" x14ac:dyDescent="0.3">
      <c r="C12">
        <f>C11/4</f>
        <v>2</v>
      </c>
    </row>
    <row r="13" spans="1:7" x14ac:dyDescent="0.3">
      <c r="F13" t="s">
        <v>15</v>
      </c>
      <c r="G13">
        <f>COUNTIF($F$2:$F$4,F13)</f>
        <v>2</v>
      </c>
    </row>
    <row r="14" spans="1:7" x14ac:dyDescent="0.3">
      <c r="F14" t="s">
        <v>9</v>
      </c>
      <c r="G14">
        <f>COUNTIF($F$2:$F$4,F14)</f>
        <v>1</v>
      </c>
    </row>
    <row r="15" spans="1:7" x14ac:dyDescent="0.3">
      <c r="G15">
        <f>SUM(G4:G14)</f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workbookViewId="0"/>
  </sheetViews>
  <sheetFormatPr defaultRowHeight="14.4" x14ac:dyDescent="0.3"/>
  <cols>
    <col min="1" max="1" width="9.44140625" bestFit="1" customWidth="1"/>
    <col min="2" max="2" width="5.33203125" bestFit="1" customWidth="1"/>
    <col min="3" max="3" width="5.88671875" bestFit="1" customWidth="1"/>
    <col min="4" max="4" width="26.88671875" bestFit="1" customWidth="1"/>
    <col min="5" max="5" width="23.44140625" bestFit="1" customWidth="1"/>
    <col min="6" max="7" width="38.44140625" bestFit="1" customWidth="1"/>
  </cols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 x14ac:dyDescent="0.3">
      <c r="A2" t="s">
        <v>6</v>
      </c>
      <c r="B2">
        <v>1</v>
      </c>
      <c r="C2">
        <v>24</v>
      </c>
      <c r="D2" t="s">
        <v>59</v>
      </c>
      <c r="E2" t="s">
        <v>40</v>
      </c>
      <c r="F2" t="s">
        <v>41</v>
      </c>
    </row>
    <row r="3" spans="1:7" x14ac:dyDescent="0.3">
      <c r="A3" t="s">
        <v>12</v>
      </c>
      <c r="B3">
        <v>1</v>
      </c>
      <c r="C3">
        <v>20</v>
      </c>
      <c r="D3" t="s">
        <v>58</v>
      </c>
      <c r="E3" t="s">
        <v>8</v>
      </c>
      <c r="F3" t="s">
        <v>9</v>
      </c>
    </row>
    <row r="4" spans="1:7" x14ac:dyDescent="0.3">
      <c r="A4" t="s">
        <v>10</v>
      </c>
      <c r="B4">
        <v>1</v>
      </c>
      <c r="C4">
        <v>21</v>
      </c>
      <c r="D4" t="s">
        <v>60</v>
      </c>
      <c r="E4" t="s">
        <v>8</v>
      </c>
      <c r="F4" t="s">
        <v>9</v>
      </c>
    </row>
    <row r="5" spans="1:7" x14ac:dyDescent="0.3">
      <c r="B5">
        <v>4</v>
      </c>
      <c r="C5">
        <v>18</v>
      </c>
      <c r="D5" t="s">
        <v>61</v>
      </c>
      <c r="E5" t="s">
        <v>8</v>
      </c>
      <c r="F5" t="s">
        <v>9</v>
      </c>
    </row>
    <row r="6" spans="1:7" x14ac:dyDescent="0.3">
      <c r="B6">
        <v>4</v>
      </c>
      <c r="C6">
        <v>18</v>
      </c>
      <c r="D6" t="s">
        <v>62</v>
      </c>
      <c r="E6" t="s">
        <v>8</v>
      </c>
      <c r="F6" t="s">
        <v>9</v>
      </c>
    </row>
    <row r="7" spans="1:7" x14ac:dyDescent="0.3">
      <c r="B7">
        <v>6</v>
      </c>
      <c r="C7">
        <v>14</v>
      </c>
      <c r="D7" t="s">
        <v>63</v>
      </c>
      <c r="E7" t="s">
        <v>40</v>
      </c>
      <c r="F7" t="s">
        <v>41</v>
      </c>
    </row>
    <row r="9" spans="1:7" x14ac:dyDescent="0.3">
      <c r="A9">
        <f>COUNTA(A2:A7)</f>
        <v>3</v>
      </c>
      <c r="C9">
        <f>COUNTA(C2:C7)</f>
        <v>6</v>
      </c>
    </row>
    <row r="10" spans="1:7" x14ac:dyDescent="0.3">
      <c r="C10">
        <f>C9/4</f>
        <v>1.5</v>
      </c>
    </row>
    <row r="11" spans="1:7" x14ac:dyDescent="0.3">
      <c r="F11" t="s">
        <v>41</v>
      </c>
      <c r="G11">
        <f>COUNTIF($F$2:$F$4,F11)</f>
        <v>1</v>
      </c>
    </row>
    <row r="12" spans="1:7" x14ac:dyDescent="0.3">
      <c r="F12" t="s">
        <v>9</v>
      </c>
      <c r="G12">
        <f>COUNTIF($F$2:$F$4,F12)</f>
        <v>2</v>
      </c>
    </row>
    <row r="13" spans="1:7" x14ac:dyDescent="0.3">
      <c r="G13">
        <f>SUM(G2:G12)</f>
        <v>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7"/>
  <sheetViews>
    <sheetView workbookViewId="0"/>
  </sheetViews>
  <sheetFormatPr defaultRowHeight="14.4" x14ac:dyDescent="0.3"/>
  <cols>
    <col min="1" max="1" width="9.44140625" bestFit="1" customWidth="1"/>
    <col min="2" max="2" width="5.33203125" bestFit="1" customWidth="1"/>
    <col min="3" max="3" width="5.88671875" bestFit="1" customWidth="1"/>
    <col min="4" max="4" width="33.5546875" bestFit="1" customWidth="1"/>
    <col min="5" max="5" width="18.33203125" bestFit="1" customWidth="1"/>
    <col min="6" max="7" width="24.88671875" bestFit="1" customWidth="1"/>
  </cols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 x14ac:dyDescent="0.3">
      <c r="A2" t="s">
        <v>6</v>
      </c>
      <c r="B2">
        <v>1</v>
      </c>
      <c r="C2">
        <v>23</v>
      </c>
      <c r="D2" t="s">
        <v>66</v>
      </c>
      <c r="E2" t="s">
        <v>8</v>
      </c>
      <c r="F2" t="s">
        <v>9</v>
      </c>
    </row>
    <row r="3" spans="1:7" x14ac:dyDescent="0.3">
      <c r="A3" t="s">
        <v>12</v>
      </c>
      <c r="B3">
        <v>1</v>
      </c>
      <c r="C3">
        <v>23</v>
      </c>
      <c r="D3" t="s">
        <v>64</v>
      </c>
      <c r="E3" t="s">
        <v>8</v>
      </c>
      <c r="F3" t="s">
        <v>9</v>
      </c>
    </row>
    <row r="4" spans="1:7" x14ac:dyDescent="0.3">
      <c r="A4" t="s">
        <v>10</v>
      </c>
      <c r="B4">
        <v>1</v>
      </c>
      <c r="C4">
        <v>22</v>
      </c>
      <c r="D4" t="s">
        <v>65</v>
      </c>
      <c r="E4" t="s">
        <v>25</v>
      </c>
      <c r="F4" t="s">
        <v>20</v>
      </c>
    </row>
    <row r="5" spans="1:7" x14ac:dyDescent="0.3">
      <c r="B5">
        <v>4</v>
      </c>
      <c r="C5">
        <v>20</v>
      </c>
      <c r="D5" t="s">
        <v>67</v>
      </c>
      <c r="E5" t="s">
        <v>25</v>
      </c>
      <c r="F5" t="s">
        <v>20</v>
      </c>
    </row>
    <row r="6" spans="1:7" x14ac:dyDescent="0.3">
      <c r="B6">
        <v>4</v>
      </c>
      <c r="C6">
        <v>20</v>
      </c>
      <c r="D6" t="s">
        <v>68</v>
      </c>
      <c r="E6" t="s">
        <v>8</v>
      </c>
      <c r="F6" t="s">
        <v>9</v>
      </c>
    </row>
    <row r="7" spans="1:7" x14ac:dyDescent="0.3">
      <c r="B7">
        <v>4</v>
      </c>
      <c r="C7">
        <v>20</v>
      </c>
      <c r="D7" t="s">
        <v>69</v>
      </c>
      <c r="E7" t="s">
        <v>17</v>
      </c>
      <c r="F7" t="s">
        <v>9</v>
      </c>
    </row>
    <row r="8" spans="1:7" x14ac:dyDescent="0.3">
      <c r="B8">
        <v>7</v>
      </c>
      <c r="C8">
        <v>19</v>
      </c>
      <c r="D8" t="s">
        <v>70</v>
      </c>
      <c r="E8" t="s">
        <v>19</v>
      </c>
      <c r="F8" t="s">
        <v>20</v>
      </c>
    </row>
    <row r="9" spans="1:7" x14ac:dyDescent="0.3">
      <c r="B9">
        <v>7</v>
      </c>
      <c r="C9">
        <v>19</v>
      </c>
      <c r="D9" t="s">
        <v>71</v>
      </c>
      <c r="E9" t="s">
        <v>19</v>
      </c>
      <c r="F9" t="s">
        <v>20</v>
      </c>
    </row>
    <row r="10" spans="1:7" x14ac:dyDescent="0.3">
      <c r="B10">
        <v>7</v>
      </c>
      <c r="C10">
        <v>19</v>
      </c>
      <c r="D10" t="s">
        <v>72</v>
      </c>
      <c r="E10" t="s">
        <v>25</v>
      </c>
      <c r="F10" t="s">
        <v>20</v>
      </c>
    </row>
    <row r="11" spans="1:7" x14ac:dyDescent="0.3">
      <c r="B11">
        <v>10</v>
      </c>
      <c r="C11">
        <v>18</v>
      </c>
      <c r="D11" t="s">
        <v>73</v>
      </c>
      <c r="E11" t="s">
        <v>17</v>
      </c>
      <c r="F11" t="s">
        <v>9</v>
      </c>
    </row>
    <row r="13" spans="1:7" x14ac:dyDescent="0.3">
      <c r="A13">
        <f>COUNTA(A2:A11)</f>
        <v>3</v>
      </c>
      <c r="C13">
        <f>COUNTA(C2:C11)</f>
        <v>10</v>
      </c>
    </row>
    <row r="14" spans="1:7" x14ac:dyDescent="0.3">
      <c r="C14">
        <f>C13/4</f>
        <v>2.5</v>
      </c>
    </row>
    <row r="15" spans="1:7" x14ac:dyDescent="0.3">
      <c r="F15" t="s">
        <v>9</v>
      </c>
      <c r="G15">
        <f>COUNTIF($F$2:$F$4,F15)</f>
        <v>2</v>
      </c>
    </row>
    <row r="16" spans="1:7" x14ac:dyDescent="0.3">
      <c r="F16" t="s">
        <v>20</v>
      </c>
      <c r="G16">
        <f>COUNTIF($F$2:$F$4,F16)</f>
        <v>1</v>
      </c>
    </row>
    <row r="17" spans="7:7" x14ac:dyDescent="0.3">
      <c r="G17">
        <f>SUM(G6:G16)</f>
        <v>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92"/>
  <sheetViews>
    <sheetView workbookViewId="0"/>
  </sheetViews>
  <sheetFormatPr defaultRowHeight="14.4" x14ac:dyDescent="0.3"/>
  <cols>
    <col min="1" max="1" width="11.109375" bestFit="1" customWidth="1"/>
    <col min="2" max="2" width="5.33203125" bestFit="1" customWidth="1"/>
    <col min="3" max="3" width="5.88671875" bestFit="1" customWidth="1"/>
    <col min="4" max="4" width="51.44140625" bestFit="1" customWidth="1"/>
    <col min="5" max="5" width="33.88671875" bestFit="1" customWidth="1"/>
    <col min="6" max="6" width="39.33203125" bestFit="1" customWidth="1"/>
    <col min="7" max="7" width="35.88671875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 t="s">
        <v>6</v>
      </c>
      <c r="B2">
        <v>1</v>
      </c>
      <c r="C2">
        <v>24</v>
      </c>
      <c r="D2" t="s">
        <v>78</v>
      </c>
      <c r="E2" t="s">
        <v>8</v>
      </c>
      <c r="F2" t="s">
        <v>9</v>
      </c>
    </row>
    <row r="3" spans="1:6" x14ac:dyDescent="0.3">
      <c r="A3" t="s">
        <v>12</v>
      </c>
      <c r="B3">
        <v>1</v>
      </c>
      <c r="C3">
        <v>24</v>
      </c>
      <c r="D3" t="s">
        <v>77</v>
      </c>
      <c r="E3" t="s">
        <v>8</v>
      </c>
      <c r="F3" t="s">
        <v>9</v>
      </c>
    </row>
    <row r="4" spans="1:6" x14ac:dyDescent="0.3">
      <c r="A4" t="s">
        <v>10</v>
      </c>
      <c r="B4">
        <v>1</v>
      </c>
      <c r="C4">
        <v>23</v>
      </c>
      <c r="D4" t="s">
        <v>74</v>
      </c>
      <c r="E4" t="s">
        <v>75</v>
      </c>
      <c r="F4" t="s">
        <v>76</v>
      </c>
    </row>
    <row r="5" spans="1:6" x14ac:dyDescent="0.3">
      <c r="A5" t="s">
        <v>443</v>
      </c>
      <c r="B5">
        <v>4</v>
      </c>
      <c r="C5">
        <v>23</v>
      </c>
      <c r="D5" t="s">
        <v>79</v>
      </c>
      <c r="E5" t="s">
        <v>80</v>
      </c>
      <c r="F5" t="s">
        <v>81</v>
      </c>
    </row>
    <row r="6" spans="1:6" x14ac:dyDescent="0.3">
      <c r="A6" t="s">
        <v>443</v>
      </c>
      <c r="B6">
        <v>4</v>
      </c>
      <c r="C6">
        <v>23</v>
      </c>
      <c r="D6" t="s">
        <v>82</v>
      </c>
      <c r="E6" t="s">
        <v>17</v>
      </c>
      <c r="F6" t="s">
        <v>9</v>
      </c>
    </row>
    <row r="7" spans="1:6" x14ac:dyDescent="0.3">
      <c r="A7" t="s">
        <v>443</v>
      </c>
      <c r="B7">
        <v>6</v>
      </c>
      <c r="C7">
        <v>22</v>
      </c>
      <c r="D7" t="s">
        <v>83</v>
      </c>
      <c r="E7" t="s">
        <v>84</v>
      </c>
      <c r="F7" t="s">
        <v>85</v>
      </c>
    </row>
    <row r="8" spans="1:6" x14ac:dyDescent="0.3">
      <c r="A8" t="s">
        <v>443</v>
      </c>
      <c r="B8">
        <v>6</v>
      </c>
      <c r="C8">
        <v>22</v>
      </c>
      <c r="D8" t="s">
        <v>86</v>
      </c>
      <c r="E8" t="s">
        <v>87</v>
      </c>
      <c r="F8" t="s">
        <v>88</v>
      </c>
    </row>
    <row r="9" spans="1:6" x14ac:dyDescent="0.3">
      <c r="A9" t="s">
        <v>443</v>
      </c>
      <c r="B9">
        <v>6</v>
      </c>
      <c r="C9">
        <v>22</v>
      </c>
      <c r="D9" t="s">
        <v>89</v>
      </c>
      <c r="E9" t="s">
        <v>87</v>
      </c>
      <c r="F9" t="s">
        <v>88</v>
      </c>
    </row>
    <row r="10" spans="1:6" x14ac:dyDescent="0.3">
      <c r="A10" t="s">
        <v>443</v>
      </c>
      <c r="B10">
        <v>6</v>
      </c>
      <c r="C10">
        <v>22</v>
      </c>
      <c r="D10" t="s">
        <v>90</v>
      </c>
      <c r="E10" t="s">
        <v>19</v>
      </c>
      <c r="F10" t="s">
        <v>20</v>
      </c>
    </row>
    <row r="11" spans="1:6" x14ac:dyDescent="0.3">
      <c r="A11" t="s">
        <v>443</v>
      </c>
      <c r="B11">
        <v>10</v>
      </c>
      <c r="C11">
        <v>21</v>
      </c>
      <c r="D11" t="s">
        <v>91</v>
      </c>
      <c r="E11" t="s">
        <v>75</v>
      </c>
      <c r="F11" t="s">
        <v>76</v>
      </c>
    </row>
    <row r="12" spans="1:6" x14ac:dyDescent="0.3">
      <c r="A12" t="s">
        <v>443</v>
      </c>
      <c r="B12">
        <v>10</v>
      </c>
      <c r="C12">
        <v>21</v>
      </c>
      <c r="D12" t="s">
        <v>92</v>
      </c>
      <c r="E12" t="s">
        <v>87</v>
      </c>
      <c r="F12" t="s">
        <v>88</v>
      </c>
    </row>
    <row r="13" spans="1:6" x14ac:dyDescent="0.3">
      <c r="A13" t="s">
        <v>443</v>
      </c>
      <c r="B13">
        <v>10</v>
      </c>
      <c r="C13">
        <v>21</v>
      </c>
      <c r="D13" t="s">
        <v>93</v>
      </c>
      <c r="E13" t="s">
        <v>94</v>
      </c>
      <c r="F13" t="s">
        <v>95</v>
      </c>
    </row>
    <row r="14" spans="1:6" x14ac:dyDescent="0.3">
      <c r="A14" t="s">
        <v>443</v>
      </c>
      <c r="B14">
        <v>10</v>
      </c>
      <c r="C14">
        <v>21</v>
      </c>
      <c r="D14" t="s">
        <v>96</v>
      </c>
      <c r="E14" t="s">
        <v>97</v>
      </c>
      <c r="F14" t="s">
        <v>98</v>
      </c>
    </row>
    <row r="15" spans="1:6" x14ac:dyDescent="0.3">
      <c r="A15" t="s">
        <v>443</v>
      </c>
      <c r="B15">
        <v>10</v>
      </c>
      <c r="C15">
        <v>21</v>
      </c>
      <c r="D15" t="s">
        <v>99</v>
      </c>
      <c r="E15" t="s">
        <v>100</v>
      </c>
      <c r="F15" t="s">
        <v>85</v>
      </c>
    </row>
    <row r="16" spans="1:6" x14ac:dyDescent="0.3">
      <c r="A16" t="s">
        <v>443</v>
      </c>
      <c r="B16">
        <v>10</v>
      </c>
      <c r="C16">
        <v>21</v>
      </c>
      <c r="D16" t="s">
        <v>101</v>
      </c>
      <c r="E16" t="s">
        <v>100</v>
      </c>
      <c r="F16" t="s">
        <v>85</v>
      </c>
    </row>
    <row r="17" spans="1:6" x14ac:dyDescent="0.3">
      <c r="A17" t="s">
        <v>443</v>
      </c>
      <c r="B17">
        <v>10</v>
      </c>
      <c r="C17">
        <v>21</v>
      </c>
      <c r="D17" t="s">
        <v>102</v>
      </c>
      <c r="E17" t="s">
        <v>75</v>
      </c>
      <c r="F17" t="s">
        <v>76</v>
      </c>
    </row>
    <row r="18" spans="1:6" x14ac:dyDescent="0.3">
      <c r="A18" t="s">
        <v>443</v>
      </c>
      <c r="B18">
        <v>10</v>
      </c>
      <c r="C18">
        <v>21</v>
      </c>
      <c r="D18" t="s">
        <v>103</v>
      </c>
      <c r="E18" t="s">
        <v>104</v>
      </c>
      <c r="F18" t="s">
        <v>9</v>
      </c>
    </row>
    <row r="19" spans="1:6" x14ac:dyDescent="0.3">
      <c r="A19" t="s">
        <v>443</v>
      </c>
      <c r="B19">
        <v>18</v>
      </c>
      <c r="C19">
        <v>20</v>
      </c>
      <c r="D19" t="s">
        <v>105</v>
      </c>
      <c r="E19" t="s">
        <v>25</v>
      </c>
      <c r="F19" t="s">
        <v>20</v>
      </c>
    </row>
    <row r="20" spans="1:6" x14ac:dyDescent="0.3">
      <c r="A20" t="s">
        <v>443</v>
      </c>
      <c r="B20">
        <v>18</v>
      </c>
      <c r="C20">
        <v>20</v>
      </c>
      <c r="D20" t="s">
        <v>106</v>
      </c>
      <c r="E20" t="s">
        <v>97</v>
      </c>
      <c r="F20" t="s">
        <v>98</v>
      </c>
    </row>
    <row r="21" spans="1:6" x14ac:dyDescent="0.3">
      <c r="A21" t="s">
        <v>443</v>
      </c>
      <c r="B21">
        <v>18</v>
      </c>
      <c r="C21">
        <v>20</v>
      </c>
      <c r="D21" t="s">
        <v>107</v>
      </c>
      <c r="E21" t="s">
        <v>104</v>
      </c>
      <c r="F21" t="s">
        <v>9</v>
      </c>
    </row>
    <row r="22" spans="1:6" x14ac:dyDescent="0.3">
      <c r="A22" t="s">
        <v>443</v>
      </c>
      <c r="B22">
        <v>18</v>
      </c>
      <c r="C22">
        <v>20</v>
      </c>
      <c r="D22" t="s">
        <v>108</v>
      </c>
      <c r="E22" t="s">
        <v>109</v>
      </c>
      <c r="F22" t="s">
        <v>95</v>
      </c>
    </row>
    <row r="23" spans="1:6" x14ac:dyDescent="0.3">
      <c r="A23" t="s">
        <v>443</v>
      </c>
      <c r="B23">
        <v>18</v>
      </c>
      <c r="C23">
        <v>20</v>
      </c>
      <c r="D23" t="s">
        <v>110</v>
      </c>
      <c r="E23" t="s">
        <v>111</v>
      </c>
      <c r="F23" t="s">
        <v>15</v>
      </c>
    </row>
    <row r="24" spans="1:6" x14ac:dyDescent="0.3">
      <c r="A24" t="s">
        <v>443</v>
      </c>
      <c r="B24">
        <v>18</v>
      </c>
      <c r="C24">
        <v>20</v>
      </c>
      <c r="D24" t="s">
        <v>112</v>
      </c>
      <c r="E24" t="s">
        <v>17</v>
      </c>
      <c r="F24" t="s">
        <v>9</v>
      </c>
    </row>
    <row r="25" spans="1:6" x14ac:dyDescent="0.3">
      <c r="A25" t="s">
        <v>443</v>
      </c>
      <c r="B25">
        <v>18</v>
      </c>
      <c r="C25">
        <v>20</v>
      </c>
      <c r="D25" t="s">
        <v>113</v>
      </c>
      <c r="E25" t="s">
        <v>114</v>
      </c>
      <c r="F25" t="s">
        <v>115</v>
      </c>
    </row>
    <row r="26" spans="1:6" x14ac:dyDescent="0.3">
      <c r="A26" t="s">
        <v>443</v>
      </c>
      <c r="B26">
        <v>18</v>
      </c>
      <c r="C26">
        <v>20</v>
      </c>
      <c r="D26" t="s">
        <v>116</v>
      </c>
      <c r="E26" t="s">
        <v>19</v>
      </c>
      <c r="F26" t="s">
        <v>20</v>
      </c>
    </row>
    <row r="27" spans="1:6" x14ac:dyDescent="0.3">
      <c r="A27" t="s">
        <v>443</v>
      </c>
      <c r="B27">
        <v>18</v>
      </c>
      <c r="C27">
        <v>20</v>
      </c>
      <c r="D27" t="s">
        <v>117</v>
      </c>
      <c r="E27" t="s">
        <v>14</v>
      </c>
      <c r="F27" t="s">
        <v>15</v>
      </c>
    </row>
    <row r="28" spans="1:6" x14ac:dyDescent="0.3">
      <c r="A28" t="s">
        <v>443</v>
      </c>
      <c r="B28">
        <v>18</v>
      </c>
      <c r="C28">
        <v>20</v>
      </c>
      <c r="D28" t="s">
        <v>118</v>
      </c>
      <c r="E28" t="s">
        <v>109</v>
      </c>
      <c r="F28" t="s">
        <v>95</v>
      </c>
    </row>
    <row r="29" spans="1:6" x14ac:dyDescent="0.3">
      <c r="A29" t="s">
        <v>443</v>
      </c>
      <c r="B29">
        <v>18</v>
      </c>
      <c r="C29">
        <v>20</v>
      </c>
      <c r="D29" t="s">
        <v>119</v>
      </c>
      <c r="E29" t="s">
        <v>104</v>
      </c>
      <c r="F29" t="s">
        <v>9</v>
      </c>
    </row>
    <row r="30" spans="1:6" x14ac:dyDescent="0.3">
      <c r="A30" t="s">
        <v>443</v>
      </c>
      <c r="B30">
        <v>18</v>
      </c>
      <c r="C30">
        <v>20</v>
      </c>
      <c r="D30" t="s">
        <v>120</v>
      </c>
      <c r="E30" t="s">
        <v>121</v>
      </c>
      <c r="F30" t="s">
        <v>115</v>
      </c>
    </row>
    <row r="31" spans="1:6" x14ac:dyDescent="0.3">
      <c r="A31" t="s">
        <v>443</v>
      </c>
      <c r="B31">
        <v>18</v>
      </c>
      <c r="C31">
        <v>20</v>
      </c>
      <c r="D31" t="s">
        <v>122</v>
      </c>
      <c r="E31" t="s">
        <v>123</v>
      </c>
      <c r="F31" t="s">
        <v>81</v>
      </c>
    </row>
    <row r="32" spans="1:6" x14ac:dyDescent="0.3">
      <c r="A32" t="s">
        <v>443</v>
      </c>
      <c r="B32">
        <v>18</v>
      </c>
      <c r="C32">
        <v>20</v>
      </c>
      <c r="D32" t="s">
        <v>124</v>
      </c>
      <c r="E32" t="s">
        <v>114</v>
      </c>
      <c r="F32" t="s">
        <v>115</v>
      </c>
    </row>
    <row r="33" spans="2:6" x14ac:dyDescent="0.3">
      <c r="B33">
        <v>32</v>
      </c>
      <c r="C33">
        <v>19</v>
      </c>
      <c r="D33" t="s">
        <v>125</v>
      </c>
      <c r="E33" t="s">
        <v>126</v>
      </c>
      <c r="F33" t="s">
        <v>95</v>
      </c>
    </row>
    <row r="34" spans="2:6" x14ac:dyDescent="0.3">
      <c r="B34">
        <v>32</v>
      </c>
      <c r="C34">
        <v>19</v>
      </c>
      <c r="D34" t="s">
        <v>127</v>
      </c>
      <c r="E34" t="s">
        <v>128</v>
      </c>
      <c r="F34" t="s">
        <v>81</v>
      </c>
    </row>
    <row r="35" spans="2:6" x14ac:dyDescent="0.3">
      <c r="B35">
        <v>32</v>
      </c>
      <c r="C35">
        <v>19</v>
      </c>
      <c r="D35" t="s">
        <v>129</v>
      </c>
      <c r="E35" t="s">
        <v>8</v>
      </c>
      <c r="F35" t="s">
        <v>9</v>
      </c>
    </row>
    <row r="36" spans="2:6" x14ac:dyDescent="0.3">
      <c r="B36">
        <v>32</v>
      </c>
      <c r="C36">
        <v>19</v>
      </c>
      <c r="D36" t="s">
        <v>130</v>
      </c>
      <c r="E36" t="s">
        <v>123</v>
      </c>
      <c r="F36" t="s">
        <v>81</v>
      </c>
    </row>
    <row r="37" spans="2:6" x14ac:dyDescent="0.3">
      <c r="B37">
        <v>32</v>
      </c>
      <c r="C37">
        <v>19</v>
      </c>
      <c r="D37" t="s">
        <v>131</v>
      </c>
      <c r="E37" t="s">
        <v>126</v>
      </c>
      <c r="F37" t="s">
        <v>95</v>
      </c>
    </row>
    <row r="38" spans="2:6" x14ac:dyDescent="0.3">
      <c r="B38">
        <v>32</v>
      </c>
      <c r="C38">
        <v>19</v>
      </c>
      <c r="D38" t="s">
        <v>132</v>
      </c>
      <c r="E38" t="s">
        <v>133</v>
      </c>
      <c r="F38" t="s">
        <v>85</v>
      </c>
    </row>
    <row r="39" spans="2:6" x14ac:dyDescent="0.3">
      <c r="B39">
        <v>32</v>
      </c>
      <c r="C39">
        <v>19</v>
      </c>
      <c r="D39" t="s">
        <v>134</v>
      </c>
      <c r="E39" t="s">
        <v>133</v>
      </c>
      <c r="F39" t="s">
        <v>85</v>
      </c>
    </row>
    <row r="40" spans="2:6" x14ac:dyDescent="0.3">
      <c r="B40">
        <v>32</v>
      </c>
      <c r="C40">
        <v>19</v>
      </c>
      <c r="D40" t="s">
        <v>135</v>
      </c>
      <c r="E40" t="s">
        <v>14</v>
      </c>
      <c r="F40" t="s">
        <v>15</v>
      </c>
    </row>
    <row r="41" spans="2:6" x14ac:dyDescent="0.3">
      <c r="B41">
        <v>32</v>
      </c>
      <c r="C41">
        <v>19</v>
      </c>
      <c r="D41" t="s">
        <v>136</v>
      </c>
      <c r="E41" t="s">
        <v>126</v>
      </c>
      <c r="F41" t="s">
        <v>95</v>
      </c>
    </row>
    <row r="42" spans="2:6" x14ac:dyDescent="0.3">
      <c r="B42">
        <v>32</v>
      </c>
      <c r="C42">
        <v>19</v>
      </c>
      <c r="D42" t="s">
        <v>137</v>
      </c>
      <c r="E42" t="s">
        <v>104</v>
      </c>
      <c r="F42" t="s">
        <v>9</v>
      </c>
    </row>
    <row r="43" spans="2:6" x14ac:dyDescent="0.3">
      <c r="B43">
        <v>32</v>
      </c>
      <c r="C43">
        <v>19</v>
      </c>
      <c r="D43" t="s">
        <v>138</v>
      </c>
      <c r="E43" t="s">
        <v>121</v>
      </c>
      <c r="F43" t="s">
        <v>115</v>
      </c>
    </row>
    <row r="44" spans="2:6" x14ac:dyDescent="0.3">
      <c r="B44">
        <v>32</v>
      </c>
      <c r="C44">
        <v>19</v>
      </c>
      <c r="D44" t="s">
        <v>139</v>
      </c>
      <c r="E44" t="s">
        <v>121</v>
      </c>
      <c r="F44" t="s">
        <v>115</v>
      </c>
    </row>
    <row r="45" spans="2:6" x14ac:dyDescent="0.3">
      <c r="B45">
        <v>32</v>
      </c>
      <c r="C45">
        <v>19</v>
      </c>
      <c r="D45" t="s">
        <v>140</v>
      </c>
      <c r="E45" t="s">
        <v>114</v>
      </c>
      <c r="F45" t="s">
        <v>115</v>
      </c>
    </row>
    <row r="46" spans="2:6" x14ac:dyDescent="0.3">
      <c r="B46">
        <v>32</v>
      </c>
      <c r="C46">
        <v>19</v>
      </c>
      <c r="D46" t="s">
        <v>141</v>
      </c>
      <c r="E46" t="s">
        <v>100</v>
      </c>
      <c r="F46" t="s">
        <v>85</v>
      </c>
    </row>
    <row r="47" spans="2:6" x14ac:dyDescent="0.3">
      <c r="B47">
        <v>32</v>
      </c>
      <c r="C47">
        <v>19</v>
      </c>
      <c r="D47" t="s">
        <v>142</v>
      </c>
      <c r="E47" t="s">
        <v>87</v>
      </c>
      <c r="F47" t="s">
        <v>88</v>
      </c>
    </row>
    <row r="48" spans="2:6" x14ac:dyDescent="0.3">
      <c r="B48">
        <v>32</v>
      </c>
      <c r="C48">
        <v>19</v>
      </c>
      <c r="D48" t="s">
        <v>143</v>
      </c>
      <c r="E48" t="s">
        <v>97</v>
      </c>
      <c r="F48" t="s">
        <v>98</v>
      </c>
    </row>
    <row r="49" spans="2:6" x14ac:dyDescent="0.3">
      <c r="B49">
        <v>48</v>
      </c>
      <c r="C49">
        <v>18</v>
      </c>
      <c r="D49" t="s">
        <v>144</v>
      </c>
      <c r="E49" t="s">
        <v>145</v>
      </c>
      <c r="F49" t="s">
        <v>146</v>
      </c>
    </row>
    <row r="50" spans="2:6" x14ac:dyDescent="0.3">
      <c r="B50">
        <v>48</v>
      </c>
      <c r="C50">
        <v>18</v>
      </c>
      <c r="D50" t="s">
        <v>147</v>
      </c>
      <c r="E50" t="s">
        <v>148</v>
      </c>
      <c r="F50" t="s">
        <v>149</v>
      </c>
    </row>
    <row r="51" spans="2:6" x14ac:dyDescent="0.3">
      <c r="B51">
        <v>48</v>
      </c>
      <c r="C51">
        <v>18</v>
      </c>
      <c r="D51" t="s">
        <v>150</v>
      </c>
      <c r="E51" t="s">
        <v>128</v>
      </c>
      <c r="F51" t="s">
        <v>81</v>
      </c>
    </row>
    <row r="52" spans="2:6" x14ac:dyDescent="0.3">
      <c r="B52">
        <v>48</v>
      </c>
      <c r="C52">
        <v>18</v>
      </c>
      <c r="D52" t="s">
        <v>151</v>
      </c>
      <c r="E52" t="s">
        <v>14</v>
      </c>
      <c r="F52" t="s">
        <v>15</v>
      </c>
    </row>
    <row r="53" spans="2:6" x14ac:dyDescent="0.3">
      <c r="B53">
        <v>48</v>
      </c>
      <c r="C53">
        <v>18</v>
      </c>
      <c r="D53" t="s">
        <v>152</v>
      </c>
      <c r="E53" t="s">
        <v>121</v>
      </c>
      <c r="F53" t="s">
        <v>115</v>
      </c>
    </row>
    <row r="54" spans="2:6" x14ac:dyDescent="0.3">
      <c r="B54">
        <v>48</v>
      </c>
      <c r="C54">
        <v>18</v>
      </c>
      <c r="D54" t="s">
        <v>153</v>
      </c>
      <c r="E54" t="s">
        <v>114</v>
      </c>
      <c r="F54" t="s">
        <v>115</v>
      </c>
    </row>
    <row r="55" spans="2:6" x14ac:dyDescent="0.3">
      <c r="B55">
        <v>48</v>
      </c>
      <c r="C55">
        <v>18</v>
      </c>
      <c r="D55" t="s">
        <v>154</v>
      </c>
      <c r="E55" t="s">
        <v>75</v>
      </c>
      <c r="F55" t="s">
        <v>76</v>
      </c>
    </row>
    <row r="56" spans="2:6" x14ac:dyDescent="0.3">
      <c r="B56">
        <v>48</v>
      </c>
      <c r="C56">
        <v>18</v>
      </c>
      <c r="D56" t="s">
        <v>155</v>
      </c>
      <c r="E56" t="s">
        <v>111</v>
      </c>
      <c r="F56" t="s">
        <v>15</v>
      </c>
    </row>
    <row r="57" spans="2:6" x14ac:dyDescent="0.3">
      <c r="B57">
        <v>48</v>
      </c>
      <c r="C57">
        <v>18</v>
      </c>
      <c r="D57" t="s">
        <v>156</v>
      </c>
      <c r="E57" t="s">
        <v>128</v>
      </c>
      <c r="F57" t="s">
        <v>81</v>
      </c>
    </row>
    <row r="58" spans="2:6" x14ac:dyDescent="0.3">
      <c r="B58">
        <v>48</v>
      </c>
      <c r="C58">
        <v>18</v>
      </c>
      <c r="D58" t="s">
        <v>157</v>
      </c>
      <c r="E58" t="s">
        <v>109</v>
      </c>
      <c r="F58" t="s">
        <v>95</v>
      </c>
    </row>
    <row r="59" spans="2:6" x14ac:dyDescent="0.3">
      <c r="B59">
        <v>58</v>
      </c>
      <c r="C59">
        <v>17</v>
      </c>
      <c r="D59" t="s">
        <v>158</v>
      </c>
      <c r="E59" t="s">
        <v>109</v>
      </c>
      <c r="F59" t="s">
        <v>95</v>
      </c>
    </row>
    <row r="60" spans="2:6" x14ac:dyDescent="0.3">
      <c r="B60">
        <v>58</v>
      </c>
      <c r="C60">
        <v>17</v>
      </c>
      <c r="D60" t="s">
        <v>159</v>
      </c>
      <c r="E60" t="s">
        <v>123</v>
      </c>
      <c r="F60" t="s">
        <v>81</v>
      </c>
    </row>
    <row r="61" spans="2:6" x14ac:dyDescent="0.3">
      <c r="B61">
        <v>58</v>
      </c>
      <c r="C61">
        <v>17</v>
      </c>
      <c r="D61" t="s">
        <v>160</v>
      </c>
      <c r="E61" t="s">
        <v>126</v>
      </c>
      <c r="F61" t="s">
        <v>95</v>
      </c>
    </row>
    <row r="62" spans="2:6" x14ac:dyDescent="0.3">
      <c r="B62">
        <v>58</v>
      </c>
      <c r="C62">
        <v>17</v>
      </c>
      <c r="D62" t="s">
        <v>161</v>
      </c>
      <c r="E62" t="s">
        <v>97</v>
      </c>
      <c r="F62" t="s">
        <v>98</v>
      </c>
    </row>
    <row r="63" spans="2:6" x14ac:dyDescent="0.3">
      <c r="B63">
        <v>58</v>
      </c>
      <c r="C63">
        <v>17</v>
      </c>
      <c r="D63" t="s">
        <v>162</v>
      </c>
      <c r="E63" t="s">
        <v>94</v>
      </c>
      <c r="F63" t="s">
        <v>95</v>
      </c>
    </row>
    <row r="64" spans="2:6" x14ac:dyDescent="0.3">
      <c r="B64">
        <v>58</v>
      </c>
      <c r="C64">
        <v>17</v>
      </c>
      <c r="D64" t="s">
        <v>163</v>
      </c>
      <c r="E64" t="s">
        <v>100</v>
      </c>
      <c r="F64" t="s">
        <v>85</v>
      </c>
    </row>
    <row r="65" spans="1:6" x14ac:dyDescent="0.3">
      <c r="B65">
        <v>58</v>
      </c>
      <c r="C65">
        <v>17</v>
      </c>
      <c r="D65" t="s">
        <v>164</v>
      </c>
      <c r="E65" t="s">
        <v>165</v>
      </c>
      <c r="F65" t="s">
        <v>20</v>
      </c>
    </row>
    <row r="66" spans="1:6" x14ac:dyDescent="0.3">
      <c r="B66">
        <v>58</v>
      </c>
      <c r="C66">
        <v>17</v>
      </c>
      <c r="D66" t="s">
        <v>166</v>
      </c>
      <c r="E66" t="s">
        <v>167</v>
      </c>
      <c r="F66" t="s">
        <v>15</v>
      </c>
    </row>
    <row r="67" spans="1:6" x14ac:dyDescent="0.3">
      <c r="B67">
        <v>58</v>
      </c>
      <c r="C67">
        <v>17</v>
      </c>
      <c r="D67" t="s">
        <v>168</v>
      </c>
      <c r="E67" t="s">
        <v>17</v>
      </c>
      <c r="F67" t="s">
        <v>9</v>
      </c>
    </row>
    <row r="68" spans="1:6" x14ac:dyDescent="0.3">
      <c r="B68">
        <v>58</v>
      </c>
      <c r="C68">
        <v>17</v>
      </c>
      <c r="D68" t="s">
        <v>169</v>
      </c>
      <c r="E68" t="s">
        <v>14</v>
      </c>
      <c r="F68" t="s">
        <v>15</v>
      </c>
    </row>
    <row r="69" spans="1:6" x14ac:dyDescent="0.3">
      <c r="B69">
        <v>58</v>
      </c>
      <c r="C69">
        <v>17</v>
      </c>
      <c r="D69" t="s">
        <v>170</v>
      </c>
      <c r="E69" t="s">
        <v>123</v>
      </c>
      <c r="F69" t="s">
        <v>81</v>
      </c>
    </row>
    <row r="70" spans="1:6" x14ac:dyDescent="0.3">
      <c r="B70">
        <v>58</v>
      </c>
      <c r="C70">
        <v>17</v>
      </c>
      <c r="D70" t="s">
        <v>171</v>
      </c>
      <c r="E70" t="s">
        <v>8</v>
      </c>
      <c r="F70" t="s">
        <v>9</v>
      </c>
    </row>
    <row r="71" spans="1:6" x14ac:dyDescent="0.3">
      <c r="B71">
        <v>70</v>
      </c>
      <c r="C71">
        <v>16</v>
      </c>
      <c r="D71" t="s">
        <v>172</v>
      </c>
      <c r="E71" t="s">
        <v>94</v>
      </c>
      <c r="F71" t="s">
        <v>95</v>
      </c>
    </row>
    <row r="72" spans="1:6" x14ac:dyDescent="0.3">
      <c r="B72">
        <v>70</v>
      </c>
      <c r="C72">
        <v>16</v>
      </c>
      <c r="D72" t="s">
        <v>173</v>
      </c>
      <c r="E72" t="s">
        <v>128</v>
      </c>
      <c r="F72" t="s">
        <v>81</v>
      </c>
    </row>
    <row r="73" spans="1:6" x14ac:dyDescent="0.3">
      <c r="B73">
        <v>70</v>
      </c>
      <c r="C73">
        <v>16</v>
      </c>
      <c r="D73" t="s">
        <v>174</v>
      </c>
      <c r="E73" t="s">
        <v>94</v>
      </c>
      <c r="F73" t="s">
        <v>95</v>
      </c>
    </row>
    <row r="74" spans="1:6" x14ac:dyDescent="0.3">
      <c r="B74">
        <v>73</v>
      </c>
      <c r="C74">
        <v>15</v>
      </c>
      <c r="D74" t="s">
        <v>175</v>
      </c>
      <c r="E74" t="s">
        <v>133</v>
      </c>
      <c r="F74" t="s">
        <v>85</v>
      </c>
    </row>
    <row r="75" spans="1:6" x14ac:dyDescent="0.3">
      <c r="B75">
        <v>73</v>
      </c>
      <c r="C75">
        <v>15</v>
      </c>
      <c r="D75" t="s">
        <v>176</v>
      </c>
      <c r="E75" t="s">
        <v>17</v>
      </c>
      <c r="F75" t="s">
        <v>9</v>
      </c>
    </row>
    <row r="76" spans="1:6" x14ac:dyDescent="0.3">
      <c r="B76">
        <v>73</v>
      </c>
      <c r="C76">
        <v>15</v>
      </c>
      <c r="D76" t="s">
        <v>177</v>
      </c>
      <c r="E76" t="s">
        <v>111</v>
      </c>
      <c r="F76" t="s">
        <v>15</v>
      </c>
    </row>
    <row r="77" spans="1:6" x14ac:dyDescent="0.3">
      <c r="B77">
        <v>76</v>
      </c>
      <c r="C77">
        <v>14</v>
      </c>
      <c r="D77" t="s">
        <v>178</v>
      </c>
      <c r="E77" t="s">
        <v>179</v>
      </c>
      <c r="F77" t="s">
        <v>20</v>
      </c>
    </row>
    <row r="78" spans="1:6" x14ac:dyDescent="0.3">
      <c r="B78">
        <v>76</v>
      </c>
      <c r="C78">
        <v>14</v>
      </c>
      <c r="D78" t="s">
        <v>180</v>
      </c>
      <c r="E78" t="s">
        <v>133</v>
      </c>
      <c r="F78" t="s">
        <v>85</v>
      </c>
    </row>
    <row r="80" spans="1:6" x14ac:dyDescent="0.3">
      <c r="A80">
        <f>COUNTA(A2:A78)</f>
        <v>31</v>
      </c>
      <c r="C80">
        <f>COUNTA(C2:C78)</f>
        <v>77</v>
      </c>
    </row>
    <row r="81" spans="3:7" x14ac:dyDescent="0.3">
      <c r="C81">
        <f>C80/4</f>
        <v>19.25</v>
      </c>
    </row>
    <row r="82" spans="3:7" x14ac:dyDescent="0.3">
      <c r="F82" t="s">
        <v>20</v>
      </c>
      <c r="G82">
        <f>COUNTIF($F$2:$F$32,F82)</f>
        <v>3</v>
      </c>
    </row>
    <row r="83" spans="3:7" x14ac:dyDescent="0.3">
      <c r="F83" t="s">
        <v>9</v>
      </c>
      <c r="G83">
        <f t="shared" ref="G83:G91" si="0">COUNTIF($F$2:$F$32,F83)</f>
        <v>7</v>
      </c>
    </row>
    <row r="84" spans="3:7" x14ac:dyDescent="0.3">
      <c r="F84" t="s">
        <v>115</v>
      </c>
      <c r="G84">
        <f t="shared" si="0"/>
        <v>3</v>
      </c>
    </row>
    <row r="85" spans="3:7" x14ac:dyDescent="0.3">
      <c r="F85" t="s">
        <v>95</v>
      </c>
      <c r="G85">
        <f t="shared" si="0"/>
        <v>3</v>
      </c>
    </row>
    <row r="86" spans="3:7" x14ac:dyDescent="0.3">
      <c r="F86" t="s">
        <v>81</v>
      </c>
      <c r="G86">
        <f t="shared" si="0"/>
        <v>2</v>
      </c>
    </row>
    <row r="87" spans="3:7" x14ac:dyDescent="0.3">
      <c r="F87" t="s">
        <v>98</v>
      </c>
      <c r="G87">
        <f t="shared" si="0"/>
        <v>2</v>
      </c>
    </row>
    <row r="88" spans="3:7" x14ac:dyDescent="0.3">
      <c r="F88" t="s">
        <v>88</v>
      </c>
      <c r="G88">
        <f t="shared" si="0"/>
        <v>3</v>
      </c>
    </row>
    <row r="89" spans="3:7" x14ac:dyDescent="0.3">
      <c r="F89" t="s">
        <v>85</v>
      </c>
      <c r="G89">
        <f t="shared" si="0"/>
        <v>3</v>
      </c>
    </row>
    <row r="90" spans="3:7" x14ac:dyDescent="0.3">
      <c r="F90" t="s">
        <v>15</v>
      </c>
      <c r="G90">
        <f t="shared" si="0"/>
        <v>2</v>
      </c>
    </row>
    <row r="91" spans="3:7" x14ac:dyDescent="0.3">
      <c r="F91" t="s">
        <v>76</v>
      </c>
      <c r="G91">
        <f t="shared" si="0"/>
        <v>3</v>
      </c>
    </row>
    <row r="92" spans="3:7" x14ac:dyDescent="0.3">
      <c r="G92">
        <f>SUM(G81:G91)</f>
        <v>31</v>
      </c>
    </row>
  </sheetData>
  <sortState xmlns:xlrd2="http://schemas.microsoft.com/office/spreadsheetml/2017/richdata2" ref="D94:D106">
    <sortCondition ref="D94:D106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6"/>
  <sheetViews>
    <sheetView workbookViewId="0"/>
  </sheetViews>
  <sheetFormatPr defaultRowHeight="14.4" x14ac:dyDescent="0.3"/>
  <cols>
    <col min="1" max="1" width="11.109375" bestFit="1" customWidth="1"/>
    <col min="2" max="2" width="5.33203125" bestFit="1" customWidth="1"/>
    <col min="3" max="3" width="5.88671875" bestFit="1" customWidth="1"/>
    <col min="4" max="4" width="48.88671875" bestFit="1" customWidth="1"/>
    <col min="5" max="5" width="33.88671875" bestFit="1" customWidth="1"/>
    <col min="6" max="6" width="39.33203125" bestFit="1" customWidth="1"/>
    <col min="7" max="7" width="35.109375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 t="s">
        <v>6</v>
      </c>
      <c r="B2">
        <v>1</v>
      </c>
      <c r="C2">
        <v>22</v>
      </c>
      <c r="D2" t="s">
        <v>183</v>
      </c>
      <c r="E2" t="s">
        <v>104</v>
      </c>
      <c r="F2" t="s">
        <v>9</v>
      </c>
    </row>
    <row r="3" spans="1:6" x14ac:dyDescent="0.3">
      <c r="A3" t="s">
        <v>12</v>
      </c>
      <c r="B3">
        <v>1</v>
      </c>
      <c r="C3">
        <v>22</v>
      </c>
      <c r="D3" t="s">
        <v>182</v>
      </c>
      <c r="E3" t="s">
        <v>109</v>
      </c>
      <c r="F3" t="s">
        <v>95</v>
      </c>
    </row>
    <row r="4" spans="1:6" x14ac:dyDescent="0.3">
      <c r="A4" t="s">
        <v>10</v>
      </c>
      <c r="B4">
        <v>1</v>
      </c>
      <c r="C4">
        <v>22</v>
      </c>
      <c r="D4" t="s">
        <v>181</v>
      </c>
      <c r="E4" t="s">
        <v>109</v>
      </c>
      <c r="F4" t="s">
        <v>95</v>
      </c>
    </row>
    <row r="5" spans="1:6" x14ac:dyDescent="0.3">
      <c r="A5" t="s">
        <v>443</v>
      </c>
      <c r="B5">
        <v>4</v>
      </c>
      <c r="C5">
        <v>22</v>
      </c>
      <c r="D5" t="s">
        <v>184</v>
      </c>
      <c r="E5" t="s">
        <v>80</v>
      </c>
      <c r="F5" t="s">
        <v>81</v>
      </c>
    </row>
    <row r="6" spans="1:6" x14ac:dyDescent="0.3">
      <c r="A6" t="s">
        <v>443</v>
      </c>
      <c r="B6">
        <v>4</v>
      </c>
      <c r="C6">
        <v>22</v>
      </c>
      <c r="D6" t="s">
        <v>185</v>
      </c>
      <c r="E6" t="s">
        <v>179</v>
      </c>
      <c r="F6" t="s">
        <v>20</v>
      </c>
    </row>
    <row r="7" spans="1:6" x14ac:dyDescent="0.3">
      <c r="A7" t="s">
        <v>443</v>
      </c>
      <c r="B7">
        <v>4</v>
      </c>
      <c r="C7">
        <v>22</v>
      </c>
      <c r="D7" t="s">
        <v>186</v>
      </c>
      <c r="E7" t="s">
        <v>121</v>
      </c>
      <c r="F7" t="s">
        <v>115</v>
      </c>
    </row>
    <row r="8" spans="1:6" x14ac:dyDescent="0.3">
      <c r="A8" t="s">
        <v>443</v>
      </c>
      <c r="B8">
        <v>4</v>
      </c>
      <c r="C8">
        <v>22</v>
      </c>
      <c r="D8" t="s">
        <v>187</v>
      </c>
      <c r="E8" t="s">
        <v>128</v>
      </c>
      <c r="F8" t="s">
        <v>81</v>
      </c>
    </row>
    <row r="9" spans="1:6" x14ac:dyDescent="0.3">
      <c r="A9" t="s">
        <v>443</v>
      </c>
      <c r="B9">
        <v>8</v>
      </c>
      <c r="C9">
        <v>21</v>
      </c>
      <c r="D9" t="s">
        <v>188</v>
      </c>
      <c r="E9" t="s">
        <v>121</v>
      </c>
      <c r="F9" t="s">
        <v>115</v>
      </c>
    </row>
    <row r="10" spans="1:6" x14ac:dyDescent="0.3">
      <c r="A10" t="s">
        <v>443</v>
      </c>
      <c r="B10">
        <v>8</v>
      </c>
      <c r="C10">
        <v>21</v>
      </c>
      <c r="D10" t="s">
        <v>189</v>
      </c>
      <c r="E10" t="s">
        <v>97</v>
      </c>
      <c r="F10" t="s">
        <v>98</v>
      </c>
    </row>
    <row r="11" spans="1:6" x14ac:dyDescent="0.3">
      <c r="A11" t="s">
        <v>443</v>
      </c>
      <c r="B11">
        <v>8</v>
      </c>
      <c r="C11">
        <v>21</v>
      </c>
      <c r="D11" t="s">
        <v>190</v>
      </c>
      <c r="E11" t="s">
        <v>100</v>
      </c>
      <c r="F11" t="s">
        <v>85</v>
      </c>
    </row>
    <row r="12" spans="1:6" x14ac:dyDescent="0.3">
      <c r="A12" t="s">
        <v>443</v>
      </c>
      <c r="B12">
        <v>8</v>
      </c>
      <c r="C12">
        <v>21</v>
      </c>
      <c r="D12" t="s">
        <v>191</v>
      </c>
      <c r="E12" t="s">
        <v>14</v>
      </c>
      <c r="F12" t="s">
        <v>15</v>
      </c>
    </row>
    <row r="13" spans="1:6" x14ac:dyDescent="0.3">
      <c r="A13" t="s">
        <v>443</v>
      </c>
      <c r="B13">
        <v>12</v>
      </c>
      <c r="C13">
        <v>20</v>
      </c>
      <c r="D13" t="s">
        <v>192</v>
      </c>
      <c r="E13" t="s">
        <v>167</v>
      </c>
      <c r="F13" t="s">
        <v>15</v>
      </c>
    </row>
    <row r="14" spans="1:6" x14ac:dyDescent="0.3">
      <c r="A14" t="s">
        <v>443</v>
      </c>
      <c r="B14">
        <v>12</v>
      </c>
      <c r="C14">
        <v>20</v>
      </c>
      <c r="D14" t="s">
        <v>193</v>
      </c>
      <c r="E14" t="s">
        <v>123</v>
      </c>
      <c r="F14" t="s">
        <v>81</v>
      </c>
    </row>
    <row r="15" spans="1:6" x14ac:dyDescent="0.3">
      <c r="A15" t="s">
        <v>443</v>
      </c>
      <c r="B15">
        <v>12</v>
      </c>
      <c r="C15">
        <v>20</v>
      </c>
      <c r="D15" t="s">
        <v>194</v>
      </c>
      <c r="E15" t="s">
        <v>133</v>
      </c>
      <c r="F15" t="s">
        <v>85</v>
      </c>
    </row>
    <row r="16" spans="1:6" x14ac:dyDescent="0.3">
      <c r="A16" t="s">
        <v>443</v>
      </c>
      <c r="B16">
        <v>12</v>
      </c>
      <c r="C16">
        <v>20</v>
      </c>
      <c r="D16" t="s">
        <v>195</v>
      </c>
      <c r="E16" t="s">
        <v>84</v>
      </c>
      <c r="F16" t="s">
        <v>85</v>
      </c>
    </row>
    <row r="17" spans="1:6" x14ac:dyDescent="0.3">
      <c r="A17" t="s">
        <v>443</v>
      </c>
      <c r="B17">
        <v>12</v>
      </c>
      <c r="C17">
        <v>20</v>
      </c>
      <c r="D17" t="s">
        <v>196</v>
      </c>
      <c r="E17" t="s">
        <v>133</v>
      </c>
      <c r="F17" t="s">
        <v>85</v>
      </c>
    </row>
    <row r="18" spans="1:6" x14ac:dyDescent="0.3">
      <c r="A18" t="s">
        <v>443</v>
      </c>
      <c r="B18">
        <v>12</v>
      </c>
      <c r="C18">
        <v>20</v>
      </c>
      <c r="D18" t="s">
        <v>197</v>
      </c>
      <c r="E18" t="s">
        <v>97</v>
      </c>
      <c r="F18" t="s">
        <v>98</v>
      </c>
    </row>
    <row r="19" spans="1:6" x14ac:dyDescent="0.3">
      <c r="A19" t="s">
        <v>443</v>
      </c>
      <c r="B19">
        <v>12</v>
      </c>
      <c r="C19">
        <v>20</v>
      </c>
      <c r="D19" t="s">
        <v>198</v>
      </c>
      <c r="E19" t="s">
        <v>97</v>
      </c>
      <c r="F19" t="s">
        <v>98</v>
      </c>
    </row>
    <row r="20" spans="1:6" x14ac:dyDescent="0.3">
      <c r="A20" t="s">
        <v>443</v>
      </c>
      <c r="B20">
        <v>12</v>
      </c>
      <c r="C20">
        <v>20</v>
      </c>
      <c r="D20" t="s">
        <v>199</v>
      </c>
      <c r="E20" t="s">
        <v>14</v>
      </c>
      <c r="F20" t="s">
        <v>15</v>
      </c>
    </row>
    <row r="21" spans="1:6" x14ac:dyDescent="0.3">
      <c r="A21" t="s">
        <v>443</v>
      </c>
      <c r="B21">
        <v>12</v>
      </c>
      <c r="C21">
        <v>20</v>
      </c>
      <c r="D21" t="s">
        <v>200</v>
      </c>
      <c r="E21" t="s">
        <v>8</v>
      </c>
      <c r="F21" t="s">
        <v>9</v>
      </c>
    </row>
    <row r="22" spans="1:6" x14ac:dyDescent="0.3">
      <c r="A22" t="s">
        <v>443</v>
      </c>
      <c r="B22">
        <v>12</v>
      </c>
      <c r="C22">
        <v>20</v>
      </c>
      <c r="D22" t="s">
        <v>201</v>
      </c>
      <c r="E22" t="s">
        <v>14</v>
      </c>
      <c r="F22" t="s">
        <v>15</v>
      </c>
    </row>
    <row r="23" spans="1:6" x14ac:dyDescent="0.3">
      <c r="B23">
        <v>22</v>
      </c>
      <c r="C23">
        <v>19</v>
      </c>
      <c r="D23" t="s">
        <v>202</v>
      </c>
      <c r="E23" t="s">
        <v>104</v>
      </c>
      <c r="F23" t="s">
        <v>9</v>
      </c>
    </row>
    <row r="24" spans="1:6" x14ac:dyDescent="0.3">
      <c r="B24">
        <v>22</v>
      </c>
      <c r="C24">
        <v>19</v>
      </c>
      <c r="D24" t="s">
        <v>203</v>
      </c>
      <c r="E24" t="s">
        <v>94</v>
      </c>
      <c r="F24" t="s">
        <v>95</v>
      </c>
    </row>
    <row r="25" spans="1:6" x14ac:dyDescent="0.3">
      <c r="B25">
        <v>22</v>
      </c>
      <c r="C25">
        <v>19</v>
      </c>
      <c r="D25" t="s">
        <v>204</v>
      </c>
      <c r="E25" t="s">
        <v>94</v>
      </c>
      <c r="F25" t="s">
        <v>95</v>
      </c>
    </row>
    <row r="26" spans="1:6" x14ac:dyDescent="0.3">
      <c r="B26">
        <v>22</v>
      </c>
      <c r="C26">
        <v>19</v>
      </c>
      <c r="D26" t="s">
        <v>205</v>
      </c>
      <c r="E26" t="s">
        <v>104</v>
      </c>
      <c r="F26" t="s">
        <v>9</v>
      </c>
    </row>
    <row r="27" spans="1:6" x14ac:dyDescent="0.3">
      <c r="B27">
        <v>22</v>
      </c>
      <c r="C27">
        <v>19</v>
      </c>
      <c r="D27" t="s">
        <v>206</v>
      </c>
      <c r="E27" t="s">
        <v>121</v>
      </c>
      <c r="F27" t="s">
        <v>115</v>
      </c>
    </row>
    <row r="28" spans="1:6" x14ac:dyDescent="0.3">
      <c r="B28">
        <v>22</v>
      </c>
      <c r="C28">
        <v>19</v>
      </c>
      <c r="D28" t="s">
        <v>207</v>
      </c>
      <c r="E28" t="s">
        <v>128</v>
      </c>
      <c r="F28" t="s">
        <v>81</v>
      </c>
    </row>
    <row r="29" spans="1:6" x14ac:dyDescent="0.3">
      <c r="B29">
        <v>22</v>
      </c>
      <c r="C29">
        <v>19</v>
      </c>
      <c r="D29" t="s">
        <v>208</v>
      </c>
      <c r="E29" t="s">
        <v>100</v>
      </c>
      <c r="F29" t="s">
        <v>85</v>
      </c>
    </row>
    <row r="30" spans="1:6" x14ac:dyDescent="0.3">
      <c r="B30">
        <v>22</v>
      </c>
      <c r="C30">
        <v>19</v>
      </c>
      <c r="D30" t="s">
        <v>209</v>
      </c>
      <c r="E30" t="s">
        <v>40</v>
      </c>
      <c r="F30" t="s">
        <v>41</v>
      </c>
    </row>
    <row r="31" spans="1:6" x14ac:dyDescent="0.3">
      <c r="B31">
        <v>22</v>
      </c>
      <c r="C31">
        <v>19</v>
      </c>
      <c r="D31" t="s">
        <v>210</v>
      </c>
      <c r="E31" t="s">
        <v>128</v>
      </c>
      <c r="F31" t="s">
        <v>81</v>
      </c>
    </row>
    <row r="32" spans="1:6" x14ac:dyDescent="0.3">
      <c r="B32">
        <v>22</v>
      </c>
      <c r="C32">
        <v>19</v>
      </c>
      <c r="D32" t="s">
        <v>211</v>
      </c>
      <c r="E32" t="s">
        <v>19</v>
      </c>
      <c r="F32" t="s">
        <v>20</v>
      </c>
    </row>
    <row r="33" spans="2:6" x14ac:dyDescent="0.3">
      <c r="B33">
        <v>32</v>
      </c>
      <c r="C33">
        <v>18</v>
      </c>
      <c r="D33" t="s">
        <v>212</v>
      </c>
      <c r="E33" t="s">
        <v>123</v>
      </c>
      <c r="F33" t="s">
        <v>81</v>
      </c>
    </row>
    <row r="34" spans="2:6" x14ac:dyDescent="0.3">
      <c r="B34">
        <v>32</v>
      </c>
      <c r="C34">
        <v>18</v>
      </c>
      <c r="D34" t="s">
        <v>213</v>
      </c>
      <c r="E34" t="s">
        <v>17</v>
      </c>
      <c r="F34" t="s">
        <v>9</v>
      </c>
    </row>
    <row r="35" spans="2:6" x14ac:dyDescent="0.3">
      <c r="B35">
        <v>32</v>
      </c>
      <c r="C35">
        <v>18</v>
      </c>
      <c r="D35" t="s">
        <v>214</v>
      </c>
      <c r="E35" t="s">
        <v>114</v>
      </c>
      <c r="F35" t="s">
        <v>115</v>
      </c>
    </row>
    <row r="36" spans="2:6" x14ac:dyDescent="0.3">
      <c r="B36">
        <v>32</v>
      </c>
      <c r="C36">
        <v>18</v>
      </c>
      <c r="D36" t="s">
        <v>215</v>
      </c>
      <c r="E36" t="s">
        <v>75</v>
      </c>
      <c r="F36" t="s">
        <v>76</v>
      </c>
    </row>
    <row r="37" spans="2:6" x14ac:dyDescent="0.3">
      <c r="B37">
        <v>32</v>
      </c>
      <c r="C37">
        <v>18</v>
      </c>
      <c r="D37" t="s">
        <v>216</v>
      </c>
      <c r="E37" t="s">
        <v>217</v>
      </c>
      <c r="F37" t="s">
        <v>95</v>
      </c>
    </row>
    <row r="38" spans="2:6" x14ac:dyDescent="0.3">
      <c r="B38">
        <v>32</v>
      </c>
      <c r="C38">
        <v>18</v>
      </c>
      <c r="D38" t="s">
        <v>218</v>
      </c>
      <c r="E38" t="s">
        <v>109</v>
      </c>
      <c r="F38" t="s">
        <v>95</v>
      </c>
    </row>
    <row r="39" spans="2:6" x14ac:dyDescent="0.3">
      <c r="B39">
        <v>32</v>
      </c>
      <c r="C39">
        <v>18</v>
      </c>
      <c r="D39" t="s">
        <v>219</v>
      </c>
      <c r="E39" t="s">
        <v>25</v>
      </c>
      <c r="F39" t="s">
        <v>20</v>
      </c>
    </row>
    <row r="40" spans="2:6" x14ac:dyDescent="0.3">
      <c r="B40">
        <v>32</v>
      </c>
      <c r="C40">
        <v>18</v>
      </c>
      <c r="D40" t="s">
        <v>220</v>
      </c>
      <c r="E40" t="s">
        <v>179</v>
      </c>
      <c r="F40" t="s">
        <v>20</v>
      </c>
    </row>
    <row r="41" spans="2:6" x14ac:dyDescent="0.3">
      <c r="B41">
        <v>32</v>
      </c>
      <c r="C41">
        <v>18</v>
      </c>
      <c r="D41" t="s">
        <v>221</v>
      </c>
      <c r="E41" t="s">
        <v>8</v>
      </c>
      <c r="F41" t="s">
        <v>9</v>
      </c>
    </row>
    <row r="42" spans="2:6" x14ac:dyDescent="0.3">
      <c r="B42">
        <v>32</v>
      </c>
      <c r="C42">
        <v>18</v>
      </c>
      <c r="D42" t="s">
        <v>222</v>
      </c>
      <c r="E42" t="s">
        <v>121</v>
      </c>
      <c r="F42" t="s">
        <v>115</v>
      </c>
    </row>
    <row r="43" spans="2:6" x14ac:dyDescent="0.3">
      <c r="B43">
        <v>32</v>
      </c>
      <c r="C43">
        <v>18</v>
      </c>
      <c r="D43" t="s">
        <v>223</v>
      </c>
      <c r="E43" t="s">
        <v>104</v>
      </c>
      <c r="F43" t="s">
        <v>9</v>
      </c>
    </row>
    <row r="44" spans="2:6" x14ac:dyDescent="0.3">
      <c r="B44">
        <v>32</v>
      </c>
      <c r="C44">
        <v>18</v>
      </c>
      <c r="D44" t="s">
        <v>224</v>
      </c>
      <c r="E44" t="s">
        <v>126</v>
      </c>
      <c r="F44" t="s">
        <v>95</v>
      </c>
    </row>
    <row r="45" spans="2:6" x14ac:dyDescent="0.3">
      <c r="B45">
        <v>44</v>
      </c>
      <c r="C45">
        <v>17</v>
      </c>
      <c r="D45" t="s">
        <v>225</v>
      </c>
      <c r="E45" t="s">
        <v>123</v>
      </c>
      <c r="F45" t="s">
        <v>81</v>
      </c>
    </row>
    <row r="46" spans="2:6" x14ac:dyDescent="0.3">
      <c r="B46">
        <v>44</v>
      </c>
      <c r="C46">
        <v>17</v>
      </c>
      <c r="D46" t="s">
        <v>226</v>
      </c>
      <c r="E46" t="s">
        <v>133</v>
      </c>
      <c r="F46" t="s">
        <v>85</v>
      </c>
    </row>
    <row r="47" spans="2:6" x14ac:dyDescent="0.3">
      <c r="B47">
        <v>44</v>
      </c>
      <c r="C47">
        <v>17</v>
      </c>
      <c r="D47" t="s">
        <v>227</v>
      </c>
      <c r="E47" t="s">
        <v>75</v>
      </c>
      <c r="F47" t="s">
        <v>76</v>
      </c>
    </row>
    <row r="48" spans="2:6" x14ac:dyDescent="0.3">
      <c r="B48">
        <v>44</v>
      </c>
      <c r="C48">
        <v>17</v>
      </c>
      <c r="D48" t="s">
        <v>228</v>
      </c>
      <c r="E48" t="s">
        <v>133</v>
      </c>
      <c r="F48" t="s">
        <v>85</v>
      </c>
    </row>
    <row r="49" spans="2:6" x14ac:dyDescent="0.3">
      <c r="B49">
        <v>44</v>
      </c>
      <c r="C49">
        <v>17</v>
      </c>
      <c r="D49" t="s">
        <v>229</v>
      </c>
      <c r="E49" t="s">
        <v>100</v>
      </c>
      <c r="F49" t="s">
        <v>85</v>
      </c>
    </row>
    <row r="50" spans="2:6" x14ac:dyDescent="0.3">
      <c r="B50">
        <v>44</v>
      </c>
      <c r="C50">
        <v>17</v>
      </c>
      <c r="D50" t="s">
        <v>230</v>
      </c>
      <c r="E50" t="s">
        <v>114</v>
      </c>
      <c r="F50" t="s">
        <v>115</v>
      </c>
    </row>
    <row r="51" spans="2:6" x14ac:dyDescent="0.3">
      <c r="B51">
        <v>44</v>
      </c>
      <c r="C51">
        <v>17</v>
      </c>
      <c r="D51" t="s">
        <v>231</v>
      </c>
      <c r="E51" t="s">
        <v>8</v>
      </c>
      <c r="F51" t="s">
        <v>9</v>
      </c>
    </row>
    <row r="52" spans="2:6" x14ac:dyDescent="0.3">
      <c r="B52">
        <v>44</v>
      </c>
      <c r="C52">
        <v>17</v>
      </c>
      <c r="D52" t="s">
        <v>232</v>
      </c>
      <c r="E52" t="s">
        <v>94</v>
      </c>
      <c r="F52" t="s">
        <v>95</v>
      </c>
    </row>
    <row r="53" spans="2:6" x14ac:dyDescent="0.3">
      <c r="B53">
        <v>44</v>
      </c>
      <c r="C53">
        <v>17</v>
      </c>
      <c r="D53" t="s">
        <v>233</v>
      </c>
      <c r="E53" t="s">
        <v>126</v>
      </c>
      <c r="F53" t="s">
        <v>95</v>
      </c>
    </row>
    <row r="54" spans="2:6" x14ac:dyDescent="0.3">
      <c r="B54">
        <v>53</v>
      </c>
      <c r="C54">
        <v>16</v>
      </c>
      <c r="D54" t="s">
        <v>234</v>
      </c>
      <c r="E54" t="s">
        <v>75</v>
      </c>
      <c r="F54" t="s">
        <v>76</v>
      </c>
    </row>
    <row r="55" spans="2:6" x14ac:dyDescent="0.3">
      <c r="B55">
        <v>53</v>
      </c>
      <c r="C55">
        <v>16</v>
      </c>
      <c r="D55" t="s">
        <v>235</v>
      </c>
      <c r="E55" t="s">
        <v>75</v>
      </c>
      <c r="F55" t="s">
        <v>76</v>
      </c>
    </row>
    <row r="56" spans="2:6" x14ac:dyDescent="0.3">
      <c r="B56">
        <v>53</v>
      </c>
      <c r="C56">
        <v>16</v>
      </c>
      <c r="D56" t="s">
        <v>236</v>
      </c>
      <c r="E56" t="s">
        <v>8</v>
      </c>
      <c r="F56" t="s">
        <v>9</v>
      </c>
    </row>
    <row r="57" spans="2:6" x14ac:dyDescent="0.3">
      <c r="B57">
        <v>53</v>
      </c>
      <c r="C57">
        <v>16</v>
      </c>
      <c r="D57" t="s">
        <v>237</v>
      </c>
      <c r="E57" t="s">
        <v>100</v>
      </c>
      <c r="F57" t="s">
        <v>85</v>
      </c>
    </row>
    <row r="58" spans="2:6" x14ac:dyDescent="0.3">
      <c r="B58">
        <v>53</v>
      </c>
      <c r="C58">
        <v>16</v>
      </c>
      <c r="D58" t="s">
        <v>238</v>
      </c>
      <c r="E58" t="s">
        <v>126</v>
      </c>
      <c r="F58" t="s">
        <v>95</v>
      </c>
    </row>
    <row r="59" spans="2:6" x14ac:dyDescent="0.3">
      <c r="B59">
        <v>58</v>
      </c>
      <c r="C59">
        <v>15</v>
      </c>
      <c r="D59" t="s">
        <v>239</v>
      </c>
      <c r="E59" t="s">
        <v>97</v>
      </c>
      <c r="F59" t="s">
        <v>98</v>
      </c>
    </row>
    <row r="60" spans="2:6" x14ac:dyDescent="0.3">
      <c r="B60">
        <v>58</v>
      </c>
      <c r="C60">
        <v>15</v>
      </c>
      <c r="D60" t="s">
        <v>240</v>
      </c>
      <c r="E60" t="s">
        <v>126</v>
      </c>
      <c r="F60" t="s">
        <v>95</v>
      </c>
    </row>
    <row r="61" spans="2:6" x14ac:dyDescent="0.3">
      <c r="B61">
        <v>58</v>
      </c>
      <c r="C61">
        <v>15</v>
      </c>
      <c r="D61" t="s">
        <v>241</v>
      </c>
      <c r="E61" t="s">
        <v>17</v>
      </c>
      <c r="F61" t="s">
        <v>9</v>
      </c>
    </row>
    <row r="62" spans="2:6" x14ac:dyDescent="0.3">
      <c r="B62">
        <v>58</v>
      </c>
      <c r="C62">
        <v>15</v>
      </c>
      <c r="D62" t="s">
        <v>242</v>
      </c>
      <c r="E62" t="s">
        <v>123</v>
      </c>
      <c r="F62" t="s">
        <v>81</v>
      </c>
    </row>
    <row r="63" spans="2:6" x14ac:dyDescent="0.3">
      <c r="B63">
        <v>58</v>
      </c>
      <c r="C63">
        <v>15</v>
      </c>
      <c r="D63" t="s">
        <v>243</v>
      </c>
      <c r="E63" t="s">
        <v>94</v>
      </c>
      <c r="F63" t="s">
        <v>95</v>
      </c>
    </row>
    <row r="64" spans="2:6" x14ac:dyDescent="0.3">
      <c r="B64">
        <v>63</v>
      </c>
      <c r="C64">
        <v>14</v>
      </c>
      <c r="D64" t="s">
        <v>244</v>
      </c>
      <c r="E64" t="s">
        <v>128</v>
      </c>
      <c r="F64" t="s">
        <v>81</v>
      </c>
    </row>
    <row r="66" spans="1:7" x14ac:dyDescent="0.3">
      <c r="A66">
        <f>COUNTA(A2:A64)</f>
        <v>21</v>
      </c>
      <c r="C66">
        <f>COUNTA(C2:C64)</f>
        <v>63</v>
      </c>
    </row>
    <row r="67" spans="1:7" x14ac:dyDescent="0.3">
      <c r="C67">
        <f>C66/4</f>
        <v>15.75</v>
      </c>
    </row>
    <row r="68" spans="1:7" x14ac:dyDescent="0.3">
      <c r="F68" t="s">
        <v>20</v>
      </c>
      <c r="G68">
        <f>COUNTIF($F$2:$F$22,F68)</f>
        <v>1</v>
      </c>
    </row>
    <row r="69" spans="1:7" x14ac:dyDescent="0.3">
      <c r="F69" t="s">
        <v>9</v>
      </c>
      <c r="G69">
        <f t="shared" ref="G69:G75" si="0">COUNTIF($F$2:$F$22,F69)</f>
        <v>2</v>
      </c>
    </row>
    <row r="70" spans="1:7" x14ac:dyDescent="0.3">
      <c r="F70" t="s">
        <v>115</v>
      </c>
      <c r="G70">
        <f t="shared" si="0"/>
        <v>2</v>
      </c>
    </row>
    <row r="71" spans="1:7" x14ac:dyDescent="0.3">
      <c r="F71" t="s">
        <v>95</v>
      </c>
      <c r="G71">
        <f t="shared" si="0"/>
        <v>2</v>
      </c>
    </row>
    <row r="72" spans="1:7" x14ac:dyDescent="0.3">
      <c r="F72" t="s">
        <v>81</v>
      </c>
      <c r="G72">
        <f t="shared" si="0"/>
        <v>3</v>
      </c>
    </row>
    <row r="73" spans="1:7" x14ac:dyDescent="0.3">
      <c r="F73" t="s">
        <v>98</v>
      </c>
      <c r="G73">
        <f t="shared" si="0"/>
        <v>3</v>
      </c>
    </row>
    <row r="74" spans="1:7" x14ac:dyDescent="0.3">
      <c r="F74" t="s">
        <v>85</v>
      </c>
      <c r="G74">
        <f t="shared" si="0"/>
        <v>4</v>
      </c>
    </row>
    <row r="75" spans="1:7" x14ac:dyDescent="0.3">
      <c r="F75" t="s">
        <v>15</v>
      </c>
      <c r="G75">
        <f t="shared" si="0"/>
        <v>4</v>
      </c>
    </row>
    <row r="76" spans="1:7" x14ac:dyDescent="0.3">
      <c r="G76">
        <f>SUM(G68:G75)</f>
        <v>21</v>
      </c>
    </row>
  </sheetData>
  <sortState xmlns:xlrd2="http://schemas.microsoft.com/office/spreadsheetml/2017/richdata2" ref="F68:F75">
    <sortCondition ref="F68:F7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Acceptances</vt:lpstr>
      <vt:lpstr>Print Open Colour</vt:lpstr>
      <vt:lpstr>Print Open Mono</vt:lpstr>
      <vt:lpstr>Print People (Colour or Mono)</vt:lpstr>
      <vt:lpstr>Print Nature (Colour)</vt:lpstr>
      <vt:lpstr>Print Social Documentary (Mono)</vt:lpstr>
      <vt:lpstr>Print Creative (Colour or Mono)</vt:lpstr>
      <vt:lpstr>PDI Open Colour</vt:lpstr>
      <vt:lpstr>PDI Open Mono</vt:lpstr>
      <vt:lpstr>PDI People (Colour or Mono)</vt:lpstr>
      <vt:lpstr>PDI Nature (Colour)</vt:lpstr>
      <vt:lpstr>PDI Social Documentary (Mono)</vt:lpstr>
      <vt:lpstr>PDI Creative (Colour or Mono)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Ralph Brown</cp:lastModifiedBy>
  <dcterms:created xsi:type="dcterms:W3CDTF">2023-04-01T06:38:42Z</dcterms:created>
  <dcterms:modified xsi:type="dcterms:W3CDTF">2023-05-03T10:28:03Z</dcterms:modified>
</cp:coreProperties>
</file>